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e2+" sheetId="1" r:id="rId1"/>
    <sheet name="Example analysis" sheetId="2" r:id="rId2"/>
  </sheets>
  <calcPr calcId="152511"/>
</workbook>
</file>

<file path=xl/calcChain.xml><?xml version="1.0" encoding="utf-8"?>
<calcChain xmlns="http://schemas.openxmlformats.org/spreadsheetml/2006/main">
  <c r="F24" i="1" l="1"/>
  <c r="F23" i="1"/>
  <c r="D15" i="1"/>
  <c r="E15" i="1" s="1"/>
  <c r="D14" i="1"/>
  <c r="D13" i="1"/>
  <c r="D12" i="1"/>
  <c r="D11" i="1"/>
  <c r="D10" i="1"/>
  <c r="D9" i="1"/>
  <c r="D8" i="1"/>
  <c r="E8" i="1" s="1"/>
  <c r="K23" i="2"/>
  <c r="E20" i="2"/>
  <c r="C20" i="2"/>
  <c r="G23" i="1" l="1"/>
  <c r="E11" i="1"/>
  <c r="E9" i="1"/>
  <c r="E12" i="1"/>
  <c r="E14" i="1"/>
  <c r="E20" i="1" s="1"/>
  <c r="E13" i="1"/>
  <c r="E10" i="1"/>
  <c r="C20" i="1"/>
  <c r="F24" i="2"/>
  <c r="K23" i="1" l="1"/>
  <c r="F23" i="2"/>
  <c r="G23" i="2" s="1"/>
  <c r="D15" i="2"/>
  <c r="D14" i="2"/>
  <c r="D13" i="2"/>
  <c r="D12" i="2"/>
  <c r="D11" i="2"/>
  <c r="D10" i="2"/>
  <c r="D9" i="2"/>
  <c r="D8" i="2"/>
  <c r="E8" i="2" s="1"/>
  <c r="E9" i="2" l="1"/>
  <c r="E14" i="2"/>
  <c r="E10" i="2"/>
  <c r="E15" i="2"/>
  <c r="E13" i="2"/>
  <c r="E11" i="2"/>
  <c r="E12" i="2"/>
</calcChain>
</file>

<file path=xl/sharedStrings.xml><?xml version="1.0" encoding="utf-8"?>
<sst xmlns="http://schemas.openxmlformats.org/spreadsheetml/2006/main" count="60" uniqueCount="28">
  <si>
    <t>Calculation</t>
    <phoneticPr fontId="2" type="noConversion"/>
  </si>
  <si>
    <t>Standard curve</t>
    <phoneticPr fontId="2" type="noConversion"/>
  </si>
  <si>
    <t>[Note]:</t>
    <phoneticPr fontId="2" type="noConversion"/>
  </si>
  <si>
    <t>OD Value</t>
    <phoneticPr fontId="2" type="noConversion"/>
  </si>
  <si>
    <t>Average OD</t>
    <phoneticPr fontId="2" type="noConversion"/>
  </si>
  <si>
    <t>Absoluted OD</t>
    <phoneticPr fontId="2" type="noConversion"/>
  </si>
  <si>
    <t>x: The concentration of Standard;</t>
    <phoneticPr fontId="2" type="noConversion"/>
  </si>
  <si>
    <t>a: The slope of standard curve;</t>
    <phoneticPr fontId="2" type="noConversion"/>
  </si>
  <si>
    <t>b: The intercept of standard curve.</t>
    <phoneticPr fontId="2" type="noConversion"/>
  </si>
  <si>
    <t>f: Dilution factor of sample before test.</t>
    <phoneticPr fontId="2" type="noConversion"/>
  </si>
  <si>
    <t xml:space="preserve">Plot the standard curve by using OD value of standard and correspondent concentration as y-axis and x-axis respectively.The standard curve is: y= ax + b. </t>
    <phoneticPr fontId="2" type="noConversion"/>
  </si>
  <si>
    <t>a:</t>
    <phoneticPr fontId="2" type="noConversion"/>
  </si>
  <si>
    <t>b:</t>
    <phoneticPr fontId="2" type="noConversion"/>
  </si>
  <si>
    <t>f</t>
    <phoneticPr fontId="2" type="noConversion"/>
  </si>
  <si>
    <t>ODSample</t>
    <phoneticPr fontId="2" type="noConversion"/>
  </si>
  <si>
    <t>y: ODStandard – ODBlank (ODBlank is the OD value when the standard concentration is 0).</t>
    <phoneticPr fontId="2" type="noConversion"/>
  </si>
  <si>
    <t>Concentration  (μmol/L )</t>
    <phoneticPr fontId="2" type="noConversion"/>
  </si>
  <si>
    <t>E-BC-K881-M</t>
    <phoneticPr fontId="2" type="noConversion"/>
  </si>
  <si>
    <r>
      <t>Fe</t>
    </r>
    <r>
      <rPr>
        <vertAlign val="superscript"/>
        <sz val="11"/>
        <color theme="1"/>
        <rFont val="Times New Roman"/>
        <family val="1"/>
      </rPr>
      <t>2+</t>
    </r>
    <r>
      <rPr>
        <sz val="11"/>
        <color theme="1"/>
        <rFont val="Times New Roman"/>
        <family val="1"/>
      </rPr>
      <t xml:space="preserve"> content (nmol/10</t>
    </r>
    <r>
      <rPr>
        <vertAlign val="superscript"/>
        <sz val="11"/>
        <color theme="1"/>
        <rFont val="Times New Roman"/>
        <family val="1"/>
      </rPr>
      <t>6</t>
    </r>
    <r>
      <rPr>
        <sz val="11"/>
        <color theme="1"/>
        <rFont val="Times New Roman"/>
        <family val="1"/>
      </rPr>
      <t xml:space="preserve"> ) =  (∆A - b) ÷ a ÷ (N ÷ V) × f </t>
    </r>
    <phoneticPr fontId="2" type="noConversion"/>
  </si>
  <si>
    <t>ΔA: Absolute OD (ODSample – ODControl ).</t>
    <phoneticPr fontId="2" type="noConversion"/>
  </si>
  <si>
    <r>
      <t>N: The number of cell sample/10</t>
    </r>
    <r>
      <rPr>
        <vertAlign val="superscript"/>
        <sz val="11"/>
        <color theme="1"/>
        <rFont val="Times New Roman"/>
        <family val="1"/>
      </rPr>
      <t>6</t>
    </r>
    <r>
      <rPr>
        <sz val="11"/>
        <color theme="1"/>
        <rFont val="Times New Roman"/>
        <family val="1"/>
      </rPr>
      <t>.</t>
    </r>
    <phoneticPr fontId="2" type="noConversion"/>
  </si>
  <si>
    <t>Cell sample</t>
    <phoneticPr fontId="2" type="noConversion"/>
  </si>
  <si>
    <t>ODControl</t>
    <phoneticPr fontId="2" type="noConversion"/>
  </si>
  <si>
    <r>
      <rPr>
        <sz val="11"/>
        <color theme="1"/>
        <rFont val="宋体"/>
        <family val="3"/>
        <charset val="134"/>
      </rPr>
      <t>△</t>
    </r>
    <r>
      <rPr>
        <sz val="11"/>
        <color theme="1"/>
        <rFont val="Times New Roman"/>
        <family val="1"/>
      </rPr>
      <t>A</t>
    </r>
    <phoneticPr fontId="2" type="noConversion"/>
  </si>
  <si>
    <r>
      <t>Fe2+ content        (nmol/10</t>
    </r>
    <r>
      <rPr>
        <vertAlign val="superscript"/>
        <sz val="11"/>
        <color theme="1"/>
        <rFont val="Times New Roman"/>
        <family val="1"/>
      </rPr>
      <t>6</t>
    </r>
    <r>
      <rPr>
        <sz val="11"/>
        <color theme="1"/>
        <rFont val="Times New Roman"/>
        <family val="1"/>
      </rPr>
      <t xml:space="preserve"> )</t>
    </r>
    <phoneticPr fontId="2" type="noConversion"/>
  </si>
  <si>
    <t>N</t>
    <phoneticPr fontId="2" type="noConversion"/>
  </si>
  <si>
    <t>V: The volume of regent 1 in the preparation step of cell, mL.</t>
    <phoneticPr fontId="2" type="noConversion"/>
  </si>
  <si>
    <t>V/mL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</si>
</sst>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9" x14ac:knownFonts="1">
    <font>
      <sz val="11"/>
      <color theme="1"/>
      <name val="宋体"/>
      <family val="2"/>
      <scheme val="minor"/>
    </font>
    <font>
      <sz val="12"/>
      <color theme="1"/>
      <name val="Times New Roman"/>
      <family val="1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color rgb="FFFF0000"/>
      <name val="Times New Roman"/>
      <family val="1"/>
    </font>
    <font>
      <vertAlign val="superscript"/>
      <sz val="11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3" fillId="0" borderId="0" xfId="0" applyFont="1"/>
    <xf numFmtId="0" fontId="3" fillId="2" borderId="0" xfId="0" applyFont="1" applyFill="1" applyAlignment="1">
      <alignment vertical="center" wrapText="1"/>
    </xf>
    <xf numFmtId="0" fontId="3" fillId="3" borderId="8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76" fontId="3" fillId="0" borderId="10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6" xfId="0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6" borderId="11" xfId="0" applyFont="1" applyFill="1" applyBorder="1" applyAlignment="1">
      <alignment vertical="center"/>
    </xf>
    <xf numFmtId="0" fontId="3" fillId="6" borderId="1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Fill="1"/>
    <xf numFmtId="0" fontId="3" fillId="0" borderId="0" xfId="0" applyFont="1" applyFill="1" applyAlignment="1"/>
    <xf numFmtId="0" fontId="3" fillId="0" borderId="0" xfId="0" applyFont="1" applyAlignment="1"/>
    <xf numFmtId="0" fontId="3" fillId="8" borderId="1" xfId="0" applyFont="1" applyFill="1" applyBorder="1" applyAlignment="1">
      <alignment vertical="center"/>
    </xf>
    <xf numFmtId="0" fontId="3" fillId="8" borderId="1" xfId="0" applyFont="1" applyFill="1" applyBorder="1" applyAlignment="1">
      <alignment horizontal="left"/>
    </xf>
    <xf numFmtId="0" fontId="3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right" vertical="center"/>
    </xf>
    <xf numFmtId="176" fontId="7" fillId="0" borderId="2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7" borderId="12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176" fontId="3" fillId="9" borderId="12" xfId="0" applyNumberFormat="1" applyFont="1" applyFill="1" applyBorder="1" applyAlignment="1">
      <alignment horizontal="center" vertical="center"/>
    </xf>
    <xf numFmtId="176" fontId="3" fillId="9" borderId="11" xfId="0" applyNumberFormat="1" applyFont="1" applyFill="1" applyBorder="1" applyAlignment="1">
      <alignment horizontal="center" vertical="center"/>
    </xf>
    <xf numFmtId="176" fontId="3" fillId="10" borderId="12" xfId="0" applyNumberFormat="1" applyFont="1" applyFill="1" applyBorder="1" applyAlignment="1">
      <alignment horizontal="center" vertical="center"/>
    </xf>
    <xf numFmtId="176" fontId="3" fillId="10" borderId="1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Standard Curve</a:t>
            </a:r>
            <a:endParaRPr lang="zh-CN" altLang="zh-CN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6586526684164478"/>
                  <c:y val="1.175452026829979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'Fe2+'!$A$8:$A$15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30</c:v>
                </c:pt>
                <c:pt idx="6">
                  <c:v>40</c:v>
                </c:pt>
                <c:pt idx="7">
                  <c:v>50</c:v>
                </c:pt>
              </c:numCache>
            </c:numRef>
          </c:xVal>
          <c:yVal>
            <c:numRef>
              <c:f>'Fe2+'!$E$8:$E$15</c:f>
              <c:numCache>
                <c:formatCode>0.000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3645912"/>
        <c:axId val="823646696"/>
      </c:scatterChart>
      <c:valAx>
        <c:axId val="823645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23646696"/>
        <c:crosses val="autoZero"/>
        <c:crossBetween val="midCat"/>
      </c:valAx>
      <c:valAx>
        <c:axId val="823646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236459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>
                <a:latin typeface="Times New Roman" panose="02020603050405020304" pitchFamily="18" charset="0"/>
                <a:cs typeface="Times New Roman" panose="02020603050405020304" pitchFamily="18" charset="0"/>
              </a:rPr>
              <a:t>Standard Curve</a:t>
            </a:r>
            <a:endParaRPr lang="zh-CN" altLang="en-US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7142082239720037"/>
                  <c:y val="-2.1343686205890929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'Example analysis'!$A$8:$A$15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30</c:v>
                </c:pt>
                <c:pt idx="6">
                  <c:v>40</c:v>
                </c:pt>
                <c:pt idx="7">
                  <c:v>50</c:v>
                </c:pt>
              </c:numCache>
            </c:numRef>
          </c:xVal>
          <c:yVal>
            <c:numRef>
              <c:f>'Example analysis'!$E$8:$E$15</c:f>
              <c:numCache>
                <c:formatCode>0.000</c:formatCode>
                <c:ptCount val="8"/>
                <c:pt idx="0">
                  <c:v>0</c:v>
                </c:pt>
                <c:pt idx="1">
                  <c:v>3.3500000000000002E-2</c:v>
                </c:pt>
                <c:pt idx="2">
                  <c:v>6.5500000000000003E-2</c:v>
                </c:pt>
                <c:pt idx="3">
                  <c:v>8.950000000000001E-2</c:v>
                </c:pt>
                <c:pt idx="4">
                  <c:v>0.11800000000000001</c:v>
                </c:pt>
                <c:pt idx="5">
                  <c:v>0.17599999999999999</c:v>
                </c:pt>
                <c:pt idx="6">
                  <c:v>0.24299999999999999</c:v>
                </c:pt>
                <c:pt idx="7">
                  <c:v>0.307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8972608"/>
        <c:axId val="988974176"/>
      </c:scatterChart>
      <c:valAx>
        <c:axId val="988972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988974176"/>
        <c:crosses val="autoZero"/>
        <c:crossBetween val="midCat"/>
      </c:valAx>
      <c:valAx>
        <c:axId val="98897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9889726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4</xdr:row>
      <xdr:rowOff>119062</xdr:rowOff>
    </xdr:from>
    <xdr:to>
      <xdr:col>11</xdr:col>
      <xdr:colOff>523875</xdr:colOff>
      <xdr:row>17</xdr:row>
      <xdr:rowOff>157162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4</xdr:row>
      <xdr:rowOff>33336</xdr:rowOff>
    </xdr:from>
    <xdr:to>
      <xdr:col>12</xdr:col>
      <xdr:colOff>57150</xdr:colOff>
      <xdr:row>17</xdr:row>
      <xdr:rowOff>171449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tabSelected="1" workbookViewId="0">
      <selection activeCell="O22" sqref="O22"/>
    </sheetView>
  </sheetViews>
  <sheetFormatPr defaultRowHeight="15" x14ac:dyDescent="0.25"/>
  <cols>
    <col min="1" max="1" width="12.875" style="2" customWidth="1"/>
    <col min="2" max="4" width="9" style="2"/>
    <col min="5" max="5" width="9.875" style="2" customWidth="1"/>
    <col min="6" max="6" width="11.875" style="2" customWidth="1"/>
    <col min="7" max="7" width="9.875" style="2" bestFit="1" customWidth="1"/>
    <col min="8" max="9" width="9.875" style="2" customWidth="1"/>
    <col min="10" max="16384" width="9" style="2"/>
  </cols>
  <sheetData>
    <row r="1" spans="1:24" ht="15.75" x14ac:dyDescent="0.25">
      <c r="A1" s="56" t="s">
        <v>17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25"/>
    </row>
    <row r="2" spans="1:24" ht="15.75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25"/>
      <c r="O2" s="57" t="s">
        <v>0</v>
      </c>
      <c r="P2" s="58"/>
      <c r="Q2" s="58"/>
      <c r="R2" s="58"/>
      <c r="S2" s="58"/>
      <c r="T2" s="58"/>
      <c r="U2" s="58"/>
      <c r="V2" s="58"/>
      <c r="W2" s="58"/>
      <c r="X2" s="58"/>
    </row>
    <row r="3" spans="1:24" ht="15.75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25"/>
      <c r="O3" s="59" t="s">
        <v>18</v>
      </c>
      <c r="P3" s="60"/>
      <c r="Q3" s="60"/>
      <c r="R3" s="60"/>
      <c r="S3" s="60"/>
      <c r="T3" s="60"/>
      <c r="U3" s="60"/>
      <c r="V3" s="60"/>
      <c r="W3" s="60"/>
      <c r="X3" s="61"/>
    </row>
    <row r="4" spans="1:24" x14ac:dyDescent="0.25">
      <c r="O4" s="62"/>
      <c r="P4" s="63"/>
      <c r="Q4" s="63"/>
      <c r="R4" s="63"/>
      <c r="S4" s="63"/>
      <c r="T4" s="63"/>
      <c r="U4" s="63"/>
      <c r="V4" s="63"/>
      <c r="W4" s="63"/>
      <c r="X4" s="64"/>
    </row>
    <row r="5" spans="1:24" x14ac:dyDescent="0.25">
      <c r="A5" s="54" t="s">
        <v>1</v>
      </c>
      <c r="B5" s="54"/>
      <c r="C5" s="54"/>
      <c r="D5" s="54"/>
      <c r="E5" s="54"/>
      <c r="O5" s="65" t="s">
        <v>2</v>
      </c>
      <c r="P5" s="66"/>
      <c r="Q5" s="66"/>
      <c r="R5" s="66"/>
      <c r="S5" s="66"/>
      <c r="T5" s="66"/>
      <c r="U5" s="66"/>
      <c r="V5" s="66"/>
      <c r="W5" s="66"/>
      <c r="X5" s="67"/>
    </row>
    <row r="6" spans="1:24" x14ac:dyDescent="0.25">
      <c r="A6" s="54"/>
      <c r="B6" s="54"/>
      <c r="C6" s="54"/>
      <c r="D6" s="54"/>
      <c r="E6" s="54"/>
      <c r="O6" s="34" t="s">
        <v>15</v>
      </c>
      <c r="P6" s="34"/>
      <c r="Q6" s="34"/>
      <c r="R6" s="34"/>
      <c r="S6" s="34"/>
      <c r="T6" s="34"/>
      <c r="U6" s="34"/>
      <c r="V6" s="34"/>
      <c r="W6" s="34"/>
      <c r="X6" s="34"/>
    </row>
    <row r="7" spans="1:24" ht="30" x14ac:dyDescent="0.25">
      <c r="A7" s="3" t="s">
        <v>16</v>
      </c>
      <c r="B7" s="55" t="s">
        <v>3</v>
      </c>
      <c r="C7" s="55"/>
      <c r="D7" s="3" t="s">
        <v>4</v>
      </c>
      <c r="E7" s="3" t="s">
        <v>5</v>
      </c>
      <c r="O7" s="37" t="s">
        <v>6</v>
      </c>
      <c r="P7" s="38"/>
      <c r="Q7" s="38"/>
      <c r="R7" s="38"/>
      <c r="S7" s="38"/>
      <c r="T7" s="38"/>
      <c r="U7" s="38"/>
      <c r="V7" s="38"/>
      <c r="W7" s="38"/>
      <c r="X7" s="39"/>
    </row>
    <row r="8" spans="1:24" ht="15" customHeight="1" x14ac:dyDescent="0.25">
      <c r="A8" s="4">
        <v>0</v>
      </c>
      <c r="B8" s="5"/>
      <c r="C8" s="5"/>
      <c r="D8" s="6" t="e">
        <f>AVERAGE(B8:C8)</f>
        <v>#DIV/0!</v>
      </c>
      <c r="E8" s="16" t="e">
        <f>D8-$D$8</f>
        <v>#DIV/0!</v>
      </c>
      <c r="O8" s="40" t="s">
        <v>7</v>
      </c>
      <c r="P8" s="41"/>
      <c r="Q8" s="41"/>
      <c r="R8" s="41"/>
      <c r="S8" s="41"/>
      <c r="T8" s="41"/>
      <c r="U8" s="41"/>
      <c r="V8" s="41"/>
      <c r="W8" s="41"/>
      <c r="X8" s="42"/>
    </row>
    <row r="9" spans="1:24" ht="15" customHeight="1" x14ac:dyDescent="0.25">
      <c r="A9" s="4">
        <v>5</v>
      </c>
      <c r="B9" s="5"/>
      <c r="C9" s="5"/>
      <c r="D9" s="6" t="e">
        <f t="shared" ref="D9:D15" si="0">AVERAGE(B9:C9)</f>
        <v>#DIV/0!</v>
      </c>
      <c r="E9" s="16" t="e">
        <f t="shared" ref="E9:E15" si="1">D9-$D$8</f>
        <v>#DIV/0!</v>
      </c>
      <c r="O9" s="40" t="s">
        <v>8</v>
      </c>
      <c r="P9" s="41"/>
      <c r="Q9" s="41"/>
      <c r="R9" s="41"/>
      <c r="S9" s="41"/>
      <c r="T9" s="41"/>
      <c r="U9" s="41"/>
      <c r="V9" s="41"/>
      <c r="W9" s="41"/>
      <c r="X9" s="42"/>
    </row>
    <row r="10" spans="1:24" x14ac:dyDescent="0.25">
      <c r="A10" s="4">
        <v>10</v>
      </c>
      <c r="B10" s="5"/>
      <c r="C10" s="5"/>
      <c r="D10" s="6" t="e">
        <f t="shared" si="0"/>
        <v>#DIV/0!</v>
      </c>
      <c r="E10" s="16" t="e">
        <f t="shared" si="1"/>
        <v>#DIV/0!</v>
      </c>
      <c r="O10" s="43" t="s">
        <v>19</v>
      </c>
      <c r="P10" s="43"/>
      <c r="Q10" s="43"/>
      <c r="R10" s="43"/>
      <c r="S10" s="43"/>
      <c r="T10" s="43"/>
      <c r="U10" s="43"/>
      <c r="V10" s="43"/>
      <c r="W10" s="43"/>
      <c r="X10" s="43"/>
    </row>
    <row r="11" spans="1:24" x14ac:dyDescent="0.25">
      <c r="A11" s="4">
        <v>15</v>
      </c>
      <c r="B11" s="5"/>
      <c r="C11" s="5"/>
      <c r="D11" s="6" t="e">
        <f t="shared" si="0"/>
        <v>#DIV/0!</v>
      </c>
      <c r="E11" s="16" t="e">
        <f t="shared" si="1"/>
        <v>#DIV/0!</v>
      </c>
      <c r="O11" s="34" t="s">
        <v>9</v>
      </c>
      <c r="P11" s="34"/>
      <c r="Q11" s="34"/>
      <c r="R11" s="34"/>
      <c r="S11" s="34"/>
      <c r="T11" s="34"/>
      <c r="U11" s="34"/>
      <c r="V11" s="34"/>
      <c r="W11" s="34"/>
      <c r="X11" s="34"/>
    </row>
    <row r="12" spans="1:24" ht="18" x14ac:dyDescent="0.25">
      <c r="A12" s="4">
        <v>20</v>
      </c>
      <c r="B12" s="5"/>
      <c r="C12" s="5"/>
      <c r="D12" s="6" t="e">
        <f t="shared" si="0"/>
        <v>#DIV/0!</v>
      </c>
      <c r="E12" s="16" t="e">
        <f t="shared" si="1"/>
        <v>#DIV/0!</v>
      </c>
      <c r="O12" s="34" t="s">
        <v>20</v>
      </c>
      <c r="P12" s="34"/>
      <c r="Q12" s="34"/>
      <c r="R12" s="34"/>
      <c r="S12" s="34"/>
      <c r="T12" s="34"/>
      <c r="U12" s="34"/>
      <c r="V12" s="34"/>
      <c r="W12" s="34"/>
      <c r="X12" s="34"/>
    </row>
    <row r="13" spans="1:24" x14ac:dyDescent="0.25">
      <c r="A13" s="4">
        <v>30</v>
      </c>
      <c r="B13" s="5"/>
      <c r="C13" s="5"/>
      <c r="D13" s="6" t="e">
        <f t="shared" si="0"/>
        <v>#DIV/0!</v>
      </c>
      <c r="E13" s="16" t="e">
        <f t="shared" si="1"/>
        <v>#DIV/0!</v>
      </c>
      <c r="O13" s="34" t="s">
        <v>26</v>
      </c>
      <c r="P13" s="34"/>
      <c r="Q13" s="34"/>
      <c r="R13" s="34"/>
      <c r="S13" s="34"/>
      <c r="T13" s="34"/>
      <c r="U13" s="34"/>
      <c r="V13" s="34"/>
      <c r="W13" s="34"/>
      <c r="X13" s="34"/>
    </row>
    <row r="14" spans="1:24" x14ac:dyDescent="0.25">
      <c r="A14" s="4">
        <v>40</v>
      </c>
      <c r="B14" s="5"/>
      <c r="C14" s="5"/>
      <c r="D14" s="6" t="e">
        <f t="shared" si="0"/>
        <v>#DIV/0!</v>
      </c>
      <c r="E14" s="16" t="e">
        <f t="shared" si="1"/>
        <v>#DIV/0!</v>
      </c>
    </row>
    <row r="15" spans="1:24" x14ac:dyDescent="0.25">
      <c r="A15" s="4">
        <v>50</v>
      </c>
      <c r="B15" s="5"/>
      <c r="C15" s="5"/>
      <c r="D15" s="6" t="e">
        <f t="shared" si="0"/>
        <v>#DIV/0!</v>
      </c>
      <c r="E15" s="16" t="e">
        <f t="shared" si="1"/>
        <v>#DIV/0!</v>
      </c>
    </row>
    <row r="16" spans="1:24" ht="15" customHeight="1" x14ac:dyDescent="0.25">
      <c r="A16" s="47" t="s">
        <v>10</v>
      </c>
      <c r="B16" s="47"/>
      <c r="C16" s="47"/>
      <c r="D16" s="47"/>
      <c r="E16" s="47"/>
    </row>
    <row r="17" spans="1:25" x14ac:dyDescent="0.25">
      <c r="A17" s="47"/>
      <c r="B17" s="47"/>
      <c r="C17" s="47"/>
      <c r="D17" s="47"/>
      <c r="E17" s="47"/>
    </row>
    <row r="18" spans="1:25" x14ac:dyDescent="0.25">
      <c r="A18" s="47"/>
      <c r="B18" s="47"/>
      <c r="C18" s="47"/>
      <c r="D18" s="47"/>
      <c r="E18" s="47"/>
    </row>
    <row r="19" spans="1:25" x14ac:dyDescent="0.25">
      <c r="A19" s="47"/>
      <c r="B19" s="47"/>
      <c r="C19" s="47"/>
      <c r="D19" s="47"/>
      <c r="E19" s="47"/>
    </row>
    <row r="20" spans="1:25" x14ac:dyDescent="0.25">
      <c r="A20" s="7"/>
      <c r="B20" s="26" t="s">
        <v>11</v>
      </c>
      <c r="C20" s="28" t="e">
        <f>SLOPE(E8:E15,A8:A15)</f>
        <v>#DIV/0!</v>
      </c>
      <c r="D20" s="27" t="s">
        <v>12</v>
      </c>
      <c r="E20" s="29" t="e">
        <f>INTERCEPT(E8:E15,A8:A15)</f>
        <v>#DIV/0!</v>
      </c>
      <c r="P20" s="35"/>
      <c r="Q20" s="35"/>
      <c r="R20" s="35"/>
      <c r="S20" s="35"/>
      <c r="T20" s="35"/>
      <c r="U20" s="35"/>
      <c r="V20" s="35"/>
      <c r="W20" s="35"/>
      <c r="X20" s="35"/>
      <c r="Y20" s="35"/>
    </row>
    <row r="21" spans="1:25" x14ac:dyDescent="0.25">
      <c r="P21" s="36"/>
      <c r="Q21" s="36"/>
      <c r="R21" s="36"/>
      <c r="S21" s="36"/>
      <c r="T21" s="36"/>
      <c r="U21" s="36"/>
      <c r="V21" s="36"/>
      <c r="W21" s="36"/>
      <c r="X21" s="36"/>
      <c r="Y21" s="36"/>
    </row>
    <row r="22" spans="1:25" ht="30" customHeight="1" x14ac:dyDescent="0.25">
      <c r="A22" s="8"/>
      <c r="B22" s="9"/>
      <c r="C22" s="48" t="s">
        <v>3</v>
      </c>
      <c r="D22" s="48"/>
      <c r="E22" s="48"/>
      <c r="F22" s="10" t="s">
        <v>4</v>
      </c>
      <c r="G22" s="24" t="s">
        <v>23</v>
      </c>
      <c r="H22" s="24" t="s">
        <v>25</v>
      </c>
      <c r="I22" s="24" t="s">
        <v>27</v>
      </c>
      <c r="J22" s="24" t="s">
        <v>13</v>
      </c>
      <c r="K22" s="49" t="s">
        <v>24</v>
      </c>
      <c r="L22" s="50"/>
      <c r="M22" s="12"/>
      <c r="N22" s="13"/>
      <c r="P22" s="51"/>
      <c r="Q22" s="51"/>
      <c r="R22" s="51"/>
      <c r="S22" s="51"/>
      <c r="T22" s="51"/>
      <c r="U22" s="51"/>
      <c r="V22" s="51"/>
      <c r="W22" s="51"/>
      <c r="X22" s="51"/>
      <c r="Y22" s="51"/>
    </row>
    <row r="23" spans="1:25" ht="15" customHeight="1" x14ac:dyDescent="0.25">
      <c r="A23" s="44" t="s">
        <v>21</v>
      </c>
      <c r="B23" s="14" t="s">
        <v>14</v>
      </c>
      <c r="C23" s="15"/>
      <c r="D23" s="15"/>
      <c r="E23" s="15"/>
      <c r="F23" s="16" t="e">
        <f>AVERAGE(C23:E23)</f>
        <v>#DIV/0!</v>
      </c>
      <c r="G23" s="45" t="e">
        <f>F23-F24</f>
        <v>#DIV/0!</v>
      </c>
      <c r="H23" s="70"/>
      <c r="I23" s="68"/>
      <c r="J23" s="52"/>
      <c r="K23" s="30" t="e">
        <f>(G23-$E$20)/$C$20/(H23/I23)*J23</f>
        <v>#DIV/0!</v>
      </c>
      <c r="L23" s="31"/>
      <c r="M23" s="17"/>
    </row>
    <row r="24" spans="1:25" x14ac:dyDescent="0.25">
      <c r="A24" s="44"/>
      <c r="B24" s="21" t="s">
        <v>22</v>
      </c>
      <c r="C24" s="22"/>
      <c r="D24" s="22"/>
      <c r="E24" s="22"/>
      <c r="F24" s="16" t="e">
        <f>AVERAGE(C24:E24)</f>
        <v>#DIV/0!</v>
      </c>
      <c r="G24" s="46"/>
      <c r="H24" s="71"/>
      <c r="I24" s="69"/>
      <c r="J24" s="53"/>
      <c r="K24" s="32"/>
      <c r="L24" s="33"/>
    </row>
    <row r="25" spans="1:25" x14ac:dyDescent="0.25">
      <c r="A25" s="18"/>
      <c r="B25" s="19"/>
      <c r="C25" s="19"/>
      <c r="D25" s="18"/>
      <c r="E25" s="18"/>
      <c r="F25" s="19"/>
      <c r="G25" s="19"/>
      <c r="H25" s="19"/>
      <c r="I25" s="19"/>
      <c r="J25" s="18"/>
    </row>
    <row r="26" spans="1:25" x14ac:dyDescent="0.25">
      <c r="B26" s="23"/>
      <c r="C26" s="23"/>
      <c r="F26" s="23"/>
      <c r="G26" s="23"/>
      <c r="H26" s="23"/>
      <c r="I26" s="23"/>
    </row>
    <row r="27" spans="1:25" x14ac:dyDescent="0.25">
      <c r="B27" s="23"/>
      <c r="C27" s="23"/>
      <c r="F27" s="23"/>
      <c r="G27" s="23"/>
      <c r="H27" s="23"/>
      <c r="I27" s="23"/>
    </row>
    <row r="28" spans="1:25" x14ac:dyDescent="0.25">
      <c r="B28" s="23"/>
      <c r="C28" s="23"/>
      <c r="F28" s="23"/>
      <c r="G28" s="23"/>
      <c r="H28" s="23"/>
      <c r="I28" s="23"/>
    </row>
    <row r="29" spans="1:25" x14ac:dyDescent="0.25">
      <c r="B29" s="23"/>
      <c r="C29" s="23"/>
      <c r="F29" s="23"/>
      <c r="G29" s="23"/>
      <c r="H29" s="23"/>
      <c r="I29" s="23"/>
    </row>
    <row r="30" spans="1:25" x14ac:dyDescent="0.25">
      <c r="B30" s="23"/>
      <c r="C30" s="23"/>
      <c r="F30" s="23"/>
      <c r="G30" s="23"/>
      <c r="H30" s="23"/>
      <c r="I30" s="23"/>
    </row>
    <row r="31" spans="1:25" x14ac:dyDescent="0.25">
      <c r="B31" s="23"/>
      <c r="C31" s="23"/>
      <c r="F31" s="23"/>
      <c r="G31" s="23"/>
      <c r="H31" s="23"/>
      <c r="I31" s="23"/>
    </row>
    <row r="32" spans="1:25" x14ac:dyDescent="0.25">
      <c r="B32" s="23"/>
      <c r="C32" s="23"/>
      <c r="F32" s="23"/>
      <c r="G32" s="23"/>
      <c r="H32" s="23"/>
      <c r="I32" s="23"/>
    </row>
  </sheetData>
  <mergeCells count="26">
    <mergeCell ref="O2:X2"/>
    <mergeCell ref="O3:X4"/>
    <mergeCell ref="O5:X5"/>
    <mergeCell ref="I23:I24"/>
    <mergeCell ref="J23:J24"/>
    <mergeCell ref="A5:E6"/>
    <mergeCell ref="B7:C7"/>
    <mergeCell ref="A1:L3"/>
    <mergeCell ref="A23:A24"/>
    <mergeCell ref="G23:G24"/>
    <mergeCell ref="H23:H24"/>
    <mergeCell ref="A16:E19"/>
    <mergeCell ref="C22:E22"/>
    <mergeCell ref="O6:X6"/>
    <mergeCell ref="O7:X7"/>
    <mergeCell ref="O8:X8"/>
    <mergeCell ref="O9:X9"/>
    <mergeCell ref="O10:X10"/>
    <mergeCell ref="K23:L24"/>
    <mergeCell ref="O11:X11"/>
    <mergeCell ref="O12:X12"/>
    <mergeCell ref="O13:X13"/>
    <mergeCell ref="P20:Y20"/>
    <mergeCell ref="P21:Y21"/>
    <mergeCell ref="K22:L22"/>
    <mergeCell ref="P22:Y22"/>
  </mergeCells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zoomScaleNormal="100" workbookViewId="0">
      <selection activeCell="P22" sqref="P22:Y22"/>
    </sheetView>
  </sheetViews>
  <sheetFormatPr defaultRowHeight="15" x14ac:dyDescent="0.25"/>
  <cols>
    <col min="1" max="1" width="12.875" style="2" customWidth="1"/>
    <col min="2" max="4" width="9" style="2"/>
    <col min="5" max="5" width="9.875" style="2" customWidth="1"/>
    <col min="6" max="6" width="11.875" style="2" customWidth="1"/>
    <col min="7" max="7" width="9.875" style="2" bestFit="1" customWidth="1"/>
    <col min="8" max="9" width="9.875" style="2" customWidth="1"/>
    <col min="10" max="16384" width="9" style="2"/>
  </cols>
  <sheetData>
    <row r="1" spans="1:24" ht="15.75" x14ac:dyDescent="0.25">
      <c r="A1" s="56" t="s">
        <v>17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1"/>
    </row>
    <row r="2" spans="1:24" ht="15.75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1"/>
      <c r="O2" s="57" t="s">
        <v>0</v>
      </c>
      <c r="P2" s="58"/>
      <c r="Q2" s="58"/>
      <c r="R2" s="58"/>
      <c r="S2" s="58"/>
      <c r="T2" s="58"/>
      <c r="U2" s="58"/>
      <c r="V2" s="58"/>
      <c r="W2" s="58"/>
      <c r="X2" s="58"/>
    </row>
    <row r="3" spans="1:24" ht="15.75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1"/>
      <c r="O3" s="59" t="s">
        <v>18</v>
      </c>
      <c r="P3" s="60"/>
      <c r="Q3" s="60"/>
      <c r="R3" s="60"/>
      <c r="S3" s="60"/>
      <c r="T3" s="60"/>
      <c r="U3" s="60"/>
      <c r="V3" s="60"/>
      <c r="W3" s="60"/>
      <c r="X3" s="61"/>
    </row>
    <row r="4" spans="1:24" x14ac:dyDescent="0.25">
      <c r="O4" s="62"/>
      <c r="P4" s="63"/>
      <c r="Q4" s="63"/>
      <c r="R4" s="63"/>
      <c r="S4" s="63"/>
      <c r="T4" s="63"/>
      <c r="U4" s="63"/>
      <c r="V4" s="63"/>
      <c r="W4" s="63"/>
      <c r="X4" s="64"/>
    </row>
    <row r="5" spans="1:24" x14ac:dyDescent="0.25">
      <c r="A5" s="54" t="s">
        <v>1</v>
      </c>
      <c r="B5" s="54"/>
      <c r="C5" s="54"/>
      <c r="D5" s="54"/>
      <c r="E5" s="54"/>
      <c r="O5" s="65" t="s">
        <v>2</v>
      </c>
      <c r="P5" s="66"/>
      <c r="Q5" s="66"/>
      <c r="R5" s="66"/>
      <c r="S5" s="66"/>
      <c r="T5" s="66"/>
      <c r="U5" s="66"/>
      <c r="V5" s="66"/>
      <c r="W5" s="66"/>
      <c r="X5" s="67"/>
    </row>
    <row r="6" spans="1:24" x14ac:dyDescent="0.25">
      <c r="A6" s="54"/>
      <c r="B6" s="54"/>
      <c r="C6" s="54"/>
      <c r="D6" s="54"/>
      <c r="E6" s="54"/>
      <c r="O6" s="34" t="s">
        <v>15</v>
      </c>
      <c r="P6" s="34"/>
      <c r="Q6" s="34"/>
      <c r="R6" s="34"/>
      <c r="S6" s="34"/>
      <c r="T6" s="34"/>
      <c r="U6" s="34"/>
      <c r="V6" s="34"/>
      <c r="W6" s="34"/>
      <c r="X6" s="34"/>
    </row>
    <row r="7" spans="1:24" ht="30" x14ac:dyDescent="0.25">
      <c r="A7" s="3" t="s">
        <v>16</v>
      </c>
      <c r="B7" s="55" t="s">
        <v>3</v>
      </c>
      <c r="C7" s="55"/>
      <c r="D7" s="3" t="s">
        <v>4</v>
      </c>
      <c r="E7" s="3" t="s">
        <v>5</v>
      </c>
      <c r="O7" s="37" t="s">
        <v>6</v>
      </c>
      <c r="P7" s="38"/>
      <c r="Q7" s="38"/>
      <c r="R7" s="38"/>
      <c r="S7" s="38"/>
      <c r="T7" s="38"/>
      <c r="U7" s="38"/>
      <c r="V7" s="38"/>
      <c r="W7" s="38"/>
      <c r="X7" s="39"/>
    </row>
    <row r="8" spans="1:24" ht="15" customHeight="1" x14ac:dyDescent="0.25">
      <c r="A8" s="4">
        <v>0</v>
      </c>
      <c r="B8" s="5">
        <v>4.3999999999999997E-2</v>
      </c>
      <c r="C8" s="5">
        <v>4.5999999999999999E-2</v>
      </c>
      <c r="D8" s="6">
        <f>AVERAGE(B8:C8)</f>
        <v>4.4999999999999998E-2</v>
      </c>
      <c r="E8" s="16">
        <f>D8-$D$8</f>
        <v>0</v>
      </c>
      <c r="O8" s="40" t="s">
        <v>7</v>
      </c>
      <c r="P8" s="41"/>
      <c r="Q8" s="41"/>
      <c r="R8" s="41"/>
      <c r="S8" s="41"/>
      <c r="T8" s="41"/>
      <c r="U8" s="41"/>
      <c r="V8" s="41"/>
      <c r="W8" s="41"/>
      <c r="X8" s="42"/>
    </row>
    <row r="9" spans="1:24" ht="15" customHeight="1" x14ac:dyDescent="0.25">
      <c r="A9" s="4">
        <v>5</v>
      </c>
      <c r="B9" s="5">
        <v>7.8E-2</v>
      </c>
      <c r="C9" s="5">
        <v>7.9000000000000001E-2</v>
      </c>
      <c r="D9" s="6">
        <f t="shared" ref="D9:D15" si="0">AVERAGE(B9:C9)</f>
        <v>7.85E-2</v>
      </c>
      <c r="E9" s="16">
        <f t="shared" ref="E9:E15" si="1">D9-$D$8</f>
        <v>3.3500000000000002E-2</v>
      </c>
      <c r="O9" s="40" t="s">
        <v>8</v>
      </c>
      <c r="P9" s="41"/>
      <c r="Q9" s="41"/>
      <c r="R9" s="41"/>
      <c r="S9" s="41"/>
      <c r="T9" s="41"/>
      <c r="U9" s="41"/>
      <c r="V9" s="41"/>
      <c r="W9" s="41"/>
      <c r="X9" s="42"/>
    </row>
    <row r="10" spans="1:24" x14ac:dyDescent="0.25">
      <c r="A10" s="4">
        <v>10</v>
      </c>
      <c r="B10" s="5">
        <v>0.11</v>
      </c>
      <c r="C10" s="5">
        <v>0.111</v>
      </c>
      <c r="D10" s="6">
        <f t="shared" si="0"/>
        <v>0.1105</v>
      </c>
      <c r="E10" s="16">
        <f t="shared" si="1"/>
        <v>6.5500000000000003E-2</v>
      </c>
      <c r="O10" s="43" t="s">
        <v>19</v>
      </c>
      <c r="P10" s="43"/>
      <c r="Q10" s="43"/>
      <c r="R10" s="43"/>
      <c r="S10" s="43"/>
      <c r="T10" s="43"/>
      <c r="U10" s="43"/>
      <c r="V10" s="43"/>
      <c r="W10" s="43"/>
      <c r="X10" s="43"/>
    </row>
    <row r="11" spans="1:24" x14ac:dyDescent="0.25">
      <c r="A11" s="4">
        <v>15</v>
      </c>
      <c r="B11" s="5">
        <v>0.13400000000000001</v>
      </c>
      <c r="C11" s="5">
        <v>0.13500000000000001</v>
      </c>
      <c r="D11" s="6">
        <f t="shared" si="0"/>
        <v>0.13450000000000001</v>
      </c>
      <c r="E11" s="16">
        <f t="shared" si="1"/>
        <v>8.950000000000001E-2</v>
      </c>
      <c r="O11" s="34" t="s">
        <v>9</v>
      </c>
      <c r="P11" s="34"/>
      <c r="Q11" s="34"/>
      <c r="R11" s="34"/>
      <c r="S11" s="34"/>
      <c r="T11" s="34"/>
      <c r="U11" s="34"/>
      <c r="V11" s="34"/>
      <c r="W11" s="34"/>
      <c r="X11" s="34"/>
    </row>
    <row r="12" spans="1:24" ht="18" x14ac:dyDescent="0.25">
      <c r="A12" s="4">
        <v>20</v>
      </c>
      <c r="B12" s="5">
        <v>0.16200000000000001</v>
      </c>
      <c r="C12" s="5">
        <v>0.16400000000000001</v>
      </c>
      <c r="D12" s="6">
        <f t="shared" si="0"/>
        <v>0.16300000000000001</v>
      </c>
      <c r="E12" s="16">
        <f t="shared" si="1"/>
        <v>0.11800000000000001</v>
      </c>
      <c r="O12" s="34" t="s">
        <v>20</v>
      </c>
      <c r="P12" s="34"/>
      <c r="Q12" s="34"/>
      <c r="R12" s="34"/>
      <c r="S12" s="34"/>
      <c r="T12" s="34"/>
      <c r="U12" s="34"/>
      <c r="V12" s="34"/>
      <c r="W12" s="34"/>
      <c r="X12" s="34"/>
    </row>
    <row r="13" spans="1:24" x14ac:dyDescent="0.25">
      <c r="A13" s="4">
        <v>30</v>
      </c>
      <c r="B13" s="5">
        <v>0.22</v>
      </c>
      <c r="C13" s="5">
        <v>0.222</v>
      </c>
      <c r="D13" s="6">
        <f t="shared" si="0"/>
        <v>0.221</v>
      </c>
      <c r="E13" s="16">
        <f t="shared" si="1"/>
        <v>0.17599999999999999</v>
      </c>
      <c r="O13" s="34" t="s">
        <v>26</v>
      </c>
      <c r="P13" s="34"/>
      <c r="Q13" s="34"/>
      <c r="R13" s="34"/>
      <c r="S13" s="34"/>
      <c r="T13" s="34"/>
      <c r="U13" s="34"/>
      <c r="V13" s="34"/>
      <c r="W13" s="34"/>
      <c r="X13" s="34"/>
    </row>
    <row r="14" spans="1:24" x14ac:dyDescent="0.25">
      <c r="A14" s="4">
        <v>40</v>
      </c>
      <c r="B14" s="5">
        <v>0.28699999999999998</v>
      </c>
      <c r="C14" s="5">
        <v>0.28899999999999998</v>
      </c>
      <c r="D14" s="6">
        <f t="shared" si="0"/>
        <v>0.28799999999999998</v>
      </c>
      <c r="E14" s="16">
        <f t="shared" si="1"/>
        <v>0.24299999999999999</v>
      </c>
    </row>
    <row r="15" spans="1:24" x14ac:dyDescent="0.25">
      <c r="A15" s="4">
        <v>50</v>
      </c>
      <c r="B15" s="5">
        <v>0.35099999999999998</v>
      </c>
      <c r="C15" s="5">
        <v>0.35299999999999998</v>
      </c>
      <c r="D15" s="6">
        <f t="shared" si="0"/>
        <v>0.35199999999999998</v>
      </c>
      <c r="E15" s="16">
        <f t="shared" si="1"/>
        <v>0.307</v>
      </c>
    </row>
    <row r="16" spans="1:24" ht="15" customHeight="1" x14ac:dyDescent="0.25">
      <c r="A16" s="47" t="s">
        <v>10</v>
      </c>
      <c r="B16" s="47"/>
      <c r="C16" s="47"/>
      <c r="D16" s="47"/>
      <c r="E16" s="47"/>
    </row>
    <row r="17" spans="1:25" x14ac:dyDescent="0.25">
      <c r="A17" s="47"/>
      <c r="B17" s="47"/>
      <c r="C17" s="47"/>
      <c r="D17" s="47"/>
      <c r="E17" s="47"/>
    </row>
    <row r="18" spans="1:25" x14ac:dyDescent="0.25">
      <c r="A18" s="47"/>
      <c r="B18" s="47"/>
      <c r="C18" s="47"/>
      <c r="D18" s="47"/>
      <c r="E18" s="47"/>
    </row>
    <row r="19" spans="1:25" x14ac:dyDescent="0.25">
      <c r="A19" s="47"/>
      <c r="B19" s="47"/>
      <c r="C19" s="47"/>
      <c r="D19" s="47"/>
      <c r="E19" s="47"/>
    </row>
    <row r="20" spans="1:25" x14ac:dyDescent="0.25">
      <c r="A20" s="7"/>
      <c r="B20" s="26" t="s">
        <v>11</v>
      </c>
      <c r="C20" s="28">
        <f>SLOPE(E8:E15,A8:A15)</f>
        <v>6.0511695906432742E-3</v>
      </c>
      <c r="D20" s="27" t="s">
        <v>12</v>
      </c>
      <c r="E20" s="29">
        <f>INTERCEPT(E8:E15,A8:A15)</f>
        <v>4.7514619883040621E-4</v>
      </c>
      <c r="P20" s="35"/>
      <c r="Q20" s="35"/>
      <c r="R20" s="35"/>
      <c r="S20" s="35"/>
      <c r="T20" s="35"/>
      <c r="U20" s="35"/>
      <c r="V20" s="35"/>
      <c r="W20" s="35"/>
      <c r="X20" s="35"/>
      <c r="Y20" s="35"/>
    </row>
    <row r="21" spans="1:25" x14ac:dyDescent="0.25">
      <c r="P21" s="36"/>
      <c r="Q21" s="36"/>
      <c r="R21" s="36"/>
      <c r="S21" s="36"/>
      <c r="T21" s="36"/>
      <c r="U21" s="36"/>
      <c r="V21" s="36"/>
      <c r="W21" s="36"/>
      <c r="X21" s="36"/>
      <c r="Y21" s="36"/>
    </row>
    <row r="22" spans="1:25" ht="30" customHeight="1" x14ac:dyDescent="0.25">
      <c r="A22" s="8"/>
      <c r="B22" s="9"/>
      <c r="C22" s="48" t="s">
        <v>3</v>
      </c>
      <c r="D22" s="48"/>
      <c r="E22" s="48"/>
      <c r="F22" s="10" t="s">
        <v>4</v>
      </c>
      <c r="G22" s="11" t="s">
        <v>23</v>
      </c>
      <c r="H22" s="24" t="s">
        <v>25</v>
      </c>
      <c r="I22" s="24" t="s">
        <v>27</v>
      </c>
      <c r="J22" s="11" t="s">
        <v>13</v>
      </c>
      <c r="K22" s="49" t="s">
        <v>24</v>
      </c>
      <c r="L22" s="50"/>
      <c r="M22" s="12"/>
      <c r="N22" s="13"/>
      <c r="P22" s="51"/>
      <c r="Q22" s="51"/>
      <c r="R22" s="51"/>
      <c r="S22" s="51"/>
      <c r="T22" s="51"/>
      <c r="U22" s="51"/>
      <c r="V22" s="51"/>
      <c r="W22" s="51"/>
      <c r="X22" s="51"/>
      <c r="Y22" s="51"/>
    </row>
    <row r="23" spans="1:25" ht="15" customHeight="1" x14ac:dyDescent="0.25">
      <c r="A23" s="44" t="s">
        <v>21</v>
      </c>
      <c r="B23" s="14" t="s">
        <v>14</v>
      </c>
      <c r="C23" s="15">
        <v>5.2999999999999999E-2</v>
      </c>
      <c r="D23" s="15">
        <v>5.3999999999999999E-2</v>
      </c>
      <c r="E23" s="15">
        <v>5.5E-2</v>
      </c>
      <c r="F23" s="16">
        <f>AVERAGE(C23:E23)</f>
        <v>5.3999999999999999E-2</v>
      </c>
      <c r="G23" s="45">
        <f>F23-F24</f>
        <v>1.0999999999999996E-2</v>
      </c>
      <c r="H23" s="70">
        <v>1.5</v>
      </c>
      <c r="I23" s="68">
        <v>0.2</v>
      </c>
      <c r="J23" s="52">
        <v>1</v>
      </c>
      <c r="K23" s="30">
        <f>(G23-$E$20)/$C$20/(H23/I23)*J23</f>
        <v>0.23190786824514778</v>
      </c>
      <c r="L23" s="31"/>
      <c r="M23" s="17"/>
    </row>
    <row r="24" spans="1:25" x14ac:dyDescent="0.25">
      <c r="A24" s="44"/>
      <c r="B24" s="21" t="s">
        <v>22</v>
      </c>
      <c r="C24" s="22">
        <v>4.2999999999999997E-2</v>
      </c>
      <c r="D24" s="22">
        <v>4.2000000000000003E-2</v>
      </c>
      <c r="E24" s="22">
        <v>4.3999999999999997E-2</v>
      </c>
      <c r="F24" s="16">
        <f>AVERAGE(C24:E24)</f>
        <v>4.3000000000000003E-2</v>
      </c>
      <c r="G24" s="46"/>
      <c r="H24" s="71"/>
      <c r="I24" s="69"/>
      <c r="J24" s="53"/>
      <c r="K24" s="32"/>
      <c r="L24" s="33"/>
    </row>
    <row r="25" spans="1:25" x14ac:dyDescent="0.25">
      <c r="A25" s="18"/>
      <c r="B25" s="19"/>
      <c r="C25" s="19"/>
      <c r="D25" s="18"/>
      <c r="E25" s="18"/>
      <c r="F25" s="19"/>
      <c r="G25" s="19"/>
      <c r="H25" s="19"/>
      <c r="I25" s="19"/>
      <c r="J25" s="18"/>
    </row>
    <row r="26" spans="1:25" x14ac:dyDescent="0.25">
      <c r="B26" s="20"/>
      <c r="C26" s="20"/>
      <c r="F26" s="20"/>
      <c r="G26" s="20"/>
      <c r="H26" s="23"/>
      <c r="I26" s="23"/>
    </row>
    <row r="27" spans="1:25" x14ac:dyDescent="0.25">
      <c r="B27" s="20"/>
      <c r="C27" s="20"/>
      <c r="F27" s="20"/>
      <c r="G27" s="20"/>
      <c r="H27" s="23"/>
      <c r="I27" s="23"/>
    </row>
    <row r="28" spans="1:25" x14ac:dyDescent="0.25">
      <c r="B28" s="20"/>
      <c r="C28" s="20"/>
      <c r="F28" s="20"/>
      <c r="G28" s="20"/>
      <c r="H28" s="23"/>
      <c r="I28" s="23"/>
    </row>
    <row r="29" spans="1:25" x14ac:dyDescent="0.25">
      <c r="B29" s="20"/>
      <c r="C29" s="20"/>
      <c r="F29" s="20"/>
      <c r="G29" s="20"/>
      <c r="H29" s="23"/>
      <c r="I29" s="23"/>
    </row>
    <row r="30" spans="1:25" x14ac:dyDescent="0.25">
      <c r="B30" s="20"/>
      <c r="C30" s="20"/>
      <c r="F30" s="20"/>
      <c r="G30" s="20"/>
      <c r="H30" s="23"/>
      <c r="I30" s="23"/>
    </row>
    <row r="31" spans="1:25" x14ac:dyDescent="0.25">
      <c r="B31" s="20"/>
      <c r="C31" s="20"/>
      <c r="F31" s="20"/>
      <c r="G31" s="20"/>
      <c r="H31" s="23"/>
      <c r="I31" s="23"/>
    </row>
    <row r="32" spans="1:25" x14ac:dyDescent="0.25">
      <c r="B32" s="20"/>
      <c r="C32" s="20"/>
      <c r="F32" s="20"/>
      <c r="G32" s="20"/>
      <c r="H32" s="23"/>
      <c r="I32" s="23"/>
    </row>
  </sheetData>
  <mergeCells count="26">
    <mergeCell ref="O11:X11"/>
    <mergeCell ref="A1:L3"/>
    <mergeCell ref="O2:X2"/>
    <mergeCell ref="O3:X4"/>
    <mergeCell ref="A5:E6"/>
    <mergeCell ref="O5:X5"/>
    <mergeCell ref="O6:X6"/>
    <mergeCell ref="B7:C7"/>
    <mergeCell ref="O7:X7"/>
    <mergeCell ref="O8:X8"/>
    <mergeCell ref="O9:X9"/>
    <mergeCell ref="O10:X10"/>
    <mergeCell ref="A23:A24"/>
    <mergeCell ref="G23:G24"/>
    <mergeCell ref="J23:J24"/>
    <mergeCell ref="K23:L24"/>
    <mergeCell ref="O12:X12"/>
    <mergeCell ref="A16:E19"/>
    <mergeCell ref="P20:Y20"/>
    <mergeCell ref="P21:Y21"/>
    <mergeCell ref="C22:E22"/>
    <mergeCell ref="K22:L22"/>
    <mergeCell ref="P22:Y22"/>
    <mergeCell ref="O13:X13"/>
    <mergeCell ref="H23:H24"/>
    <mergeCell ref="I23:I24"/>
  </mergeCells>
  <phoneticPr fontId="2" type="noConversion"/>
  <pageMargins left="0.7" right="0.7" top="0.75" bottom="0.75" header="0.3" footer="0.3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Fe2+</vt:lpstr>
      <vt:lpstr>Example analysis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2023-06-06T07:01:58Z</dcterms:modified>
</cp:coreProperties>
</file>