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435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E6" i="1"/>
  <c r="G11" i="1" s="1"/>
  <c r="L11" i="1" s="1"/>
  <c r="G10" i="1" l="1"/>
  <c r="L10" i="1" s="1"/>
</calcChain>
</file>

<file path=xl/sharedStrings.xml><?xml version="1.0" encoding="utf-8"?>
<sst xmlns="http://schemas.openxmlformats.org/spreadsheetml/2006/main" count="30" uniqueCount="27">
  <si>
    <t>V1</t>
  </si>
  <si>
    <t>V2</t>
  </si>
  <si>
    <t>f</t>
  </si>
  <si>
    <t>Cpr</t>
  </si>
  <si>
    <t>/</t>
  </si>
  <si>
    <t>E-BC-K019-S</t>
    <phoneticPr fontId="6" type="noConversion"/>
  </si>
  <si>
    <t>OD Value</t>
    <phoneticPr fontId="6" type="noConversion"/>
  </si>
  <si>
    <t>Average OD</t>
    <phoneticPr fontId="6" type="noConversion"/>
  </si>
  <si>
    <t>Liquid sample</t>
    <phoneticPr fontId="6" type="noConversion"/>
  </si>
  <si>
    <t>Tissue sample</t>
    <phoneticPr fontId="6" type="noConversion"/>
  </si>
  <si>
    <t>Calculation</t>
    <phoneticPr fontId="6" type="noConversion"/>
  </si>
  <si>
    <t>1.Serum (plasma) sample, culture cell supernatant and other liquid samples:</t>
    <phoneticPr fontId="6" type="noConversion"/>
  </si>
  <si>
    <r>
      <rPr>
        <b/>
        <sz val="11"/>
        <color theme="1"/>
        <rFont val="Times New Roman"/>
        <family val="1"/>
      </rPr>
      <t xml:space="preserve">Definition: </t>
    </r>
    <r>
      <rPr>
        <sz val="11"/>
        <color theme="1"/>
        <rFont val="Times New Roman"/>
        <family val="1"/>
      </rPr>
      <t>The amount of SOD when the inhibition ratio reaches 50% in 1 mL reaction solution is defined as 1 SOD activity unit (U).</t>
    </r>
    <phoneticPr fontId="6" type="noConversion"/>
  </si>
  <si>
    <t>T-SOD activity (U/mL) = i ÷ 50% × V1 / V2 × f</t>
    <phoneticPr fontId="6" type="noConversion"/>
  </si>
  <si>
    <t>2. Tissue sample and cells sample:</t>
    <phoneticPr fontId="6" type="noConversion"/>
  </si>
  <si>
    <r>
      <rPr>
        <b/>
        <sz val="11"/>
        <color theme="1"/>
        <rFont val="Times New Roman"/>
        <family val="1"/>
      </rPr>
      <t xml:space="preserve">Definition: </t>
    </r>
    <r>
      <rPr>
        <sz val="11"/>
        <color theme="1"/>
        <rFont val="Times New Roman"/>
        <family val="1"/>
      </rPr>
      <t>The amount of SOD when the inhibition ratio reaches 50% of 1 mg tissue protein in 1 mL reaction solution is defined as 1 SOD activity unit (U).</t>
    </r>
    <phoneticPr fontId="6" type="noConversion"/>
  </si>
  <si>
    <t>T-SOD activity (U/mgprot) = i ÷ 50% × V1 / V2 × f ÷ Cpr</t>
    <phoneticPr fontId="6" type="noConversion"/>
  </si>
  <si>
    <t>V1: the total volume of reaction solution, mL.</t>
    <phoneticPr fontId="6" type="noConversion"/>
  </si>
  <si>
    <t>V2: the volume of sample added, mL</t>
    <phoneticPr fontId="6" type="noConversion"/>
  </si>
  <si>
    <t>f: Dilution factor of sample before test.</t>
    <phoneticPr fontId="6" type="noConversion"/>
  </si>
  <si>
    <t>Cpr: Concentration of protein in sample, gprot/L</t>
    <phoneticPr fontId="6" type="noConversion"/>
  </si>
  <si>
    <t>T-SOD activity (U/mL or U/mgprot)</t>
    <phoneticPr fontId="6" type="noConversion"/>
  </si>
  <si>
    <t xml:space="preserve">ODcontrol </t>
    <phoneticPr fontId="6" type="noConversion"/>
  </si>
  <si>
    <t>i %</t>
    <phoneticPr fontId="6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</si>
  <si>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6" type="noConversion"/>
  </si>
  <si>
    <t>i: inhibition ratio, Inhibition ratio = (ODcontrol -ODsample) / ODcontrol × 100%</t>
    <phoneticPr fontId="6" type="noConversion"/>
  </si>
  <si>
    <t>ODsample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</si>
</sst>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zoomScale="95" zoomScaleNormal="95" workbookViewId="0">
      <selection activeCell="H24" sqref="H24"/>
    </sheetView>
  </sheetViews>
  <sheetFormatPr defaultColWidth="9" defaultRowHeight="15" x14ac:dyDescent="0.25"/>
  <cols>
    <col min="1" max="1" width="11" style="1" customWidth="1"/>
    <col min="2" max="4" width="8.5" style="1" customWidth="1"/>
    <col min="5" max="5" width="10.375" style="1" customWidth="1"/>
    <col min="6" max="6" width="10.125" style="1" customWidth="1"/>
    <col min="7" max="9" width="8.5" style="1" customWidth="1"/>
    <col min="10" max="10" width="9.25" style="1" customWidth="1"/>
    <col min="11" max="11" width="16.125" style="1" customWidth="1"/>
    <col min="12" max="21" width="9" style="1"/>
    <col min="22" max="22" width="11.75" style="1" customWidth="1"/>
    <col min="23" max="16384" width="9" style="1"/>
  </cols>
  <sheetData>
    <row r="1" spans="1:24" ht="15.75" customHeight="1" x14ac:dyDescent="0.25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24" ht="1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4" ht="15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O3" s="16" t="s">
        <v>10</v>
      </c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O4" s="18" t="s">
        <v>11</v>
      </c>
      <c r="P4" s="19"/>
      <c r="Q4" s="19"/>
      <c r="R4" s="19"/>
      <c r="S4" s="19"/>
      <c r="T4" s="19"/>
      <c r="U4" s="19"/>
      <c r="V4" s="19"/>
      <c r="W4" s="19"/>
      <c r="X4" s="20"/>
    </row>
    <row r="5" spans="1:24" ht="20.100000000000001" customHeight="1" x14ac:dyDescent="0.25">
      <c r="A5" s="10"/>
      <c r="B5" s="14" t="s">
        <v>6</v>
      </c>
      <c r="C5" s="14"/>
      <c r="D5" s="14"/>
      <c r="E5" s="15" t="s">
        <v>7</v>
      </c>
      <c r="F5" s="2"/>
      <c r="G5" s="2"/>
      <c r="H5" s="2"/>
      <c r="I5" s="2"/>
      <c r="J5" s="2"/>
      <c r="K5" s="2"/>
      <c r="O5" s="11" t="s">
        <v>12</v>
      </c>
      <c r="P5" s="11"/>
      <c r="Q5" s="11"/>
      <c r="R5" s="11"/>
      <c r="S5" s="11"/>
      <c r="T5" s="11"/>
      <c r="U5" s="11"/>
      <c r="V5" s="11"/>
      <c r="W5" s="11"/>
      <c r="X5" s="11"/>
    </row>
    <row r="6" spans="1:24" ht="15" customHeight="1" x14ac:dyDescent="0.25">
      <c r="A6" s="10" t="s">
        <v>22</v>
      </c>
      <c r="B6" s="3"/>
      <c r="C6" s="3"/>
      <c r="D6" s="3"/>
      <c r="E6" s="4" t="e">
        <f>AVERAGE(B6:D6)</f>
        <v>#DIV/0!</v>
      </c>
      <c r="F6" s="2"/>
      <c r="G6" s="2"/>
      <c r="H6" s="2"/>
      <c r="I6" s="2"/>
      <c r="J6" s="2"/>
      <c r="K6" s="2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13" t="s">
        <v>13</v>
      </c>
      <c r="P7" s="13"/>
      <c r="Q7" s="13"/>
      <c r="R7" s="13"/>
      <c r="S7" s="13"/>
      <c r="T7" s="13"/>
      <c r="U7" s="13"/>
      <c r="V7" s="13"/>
      <c r="W7" s="13"/>
      <c r="X7" s="13"/>
    </row>
    <row r="8" spans="1:2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O8" s="21" t="s">
        <v>14</v>
      </c>
      <c r="P8" s="22"/>
      <c r="Q8" s="22"/>
      <c r="R8" s="22"/>
      <c r="S8" s="22"/>
      <c r="T8" s="22"/>
      <c r="U8" s="22"/>
      <c r="V8" s="22"/>
      <c r="W8" s="22"/>
      <c r="X8" s="23"/>
    </row>
    <row r="9" spans="1:24" ht="60" customHeight="1" x14ac:dyDescent="0.25">
      <c r="A9" s="5"/>
      <c r="B9" s="5"/>
      <c r="C9" s="14" t="s">
        <v>6</v>
      </c>
      <c r="D9" s="14"/>
      <c r="E9" s="14"/>
      <c r="F9" s="15" t="s">
        <v>7</v>
      </c>
      <c r="G9" s="5" t="s">
        <v>23</v>
      </c>
      <c r="H9" s="5" t="s">
        <v>0</v>
      </c>
      <c r="I9" s="5" t="s">
        <v>1</v>
      </c>
      <c r="J9" s="5" t="s">
        <v>2</v>
      </c>
      <c r="K9" s="5" t="s">
        <v>3</v>
      </c>
      <c r="L9" s="9" t="s">
        <v>21</v>
      </c>
      <c r="O9" s="26" t="s">
        <v>15</v>
      </c>
      <c r="P9" s="27"/>
      <c r="Q9" s="27"/>
      <c r="R9" s="27"/>
      <c r="S9" s="27"/>
      <c r="T9" s="27"/>
      <c r="U9" s="27"/>
      <c r="V9" s="27"/>
      <c r="W9" s="27"/>
      <c r="X9" s="28"/>
    </row>
    <row r="10" spans="1:24" x14ac:dyDescent="0.25">
      <c r="A10" s="5" t="s">
        <v>8</v>
      </c>
      <c r="B10" s="5" t="s">
        <v>26</v>
      </c>
      <c r="C10" s="6"/>
      <c r="D10" s="6"/>
      <c r="E10" s="6"/>
      <c r="F10" s="4" t="e">
        <f>AVERAGE(C10:E10)</f>
        <v>#DIV/0!</v>
      </c>
      <c r="G10" s="6" t="e">
        <f>($E$6-F10)/$E$6</f>
        <v>#DIV/0!</v>
      </c>
      <c r="H10" s="6"/>
      <c r="I10" s="6"/>
      <c r="J10" s="6"/>
      <c r="K10" s="2" t="s">
        <v>4</v>
      </c>
      <c r="L10" s="4" t="e">
        <f>G10/50%*(H10/I10)*J10</f>
        <v>#DIV/0!</v>
      </c>
      <c r="O10" s="29" t="s">
        <v>16</v>
      </c>
      <c r="P10" s="30"/>
      <c r="Q10" s="30"/>
      <c r="R10" s="30"/>
      <c r="S10" s="30"/>
      <c r="T10" s="30"/>
      <c r="U10" s="30"/>
      <c r="V10" s="30"/>
      <c r="W10" s="30"/>
      <c r="X10" s="31"/>
    </row>
    <row r="11" spans="1:24" x14ac:dyDescent="0.25">
      <c r="A11" s="5" t="s">
        <v>9</v>
      </c>
      <c r="B11" s="5" t="s">
        <v>26</v>
      </c>
      <c r="C11" s="6"/>
      <c r="D11" s="6"/>
      <c r="E11" s="6"/>
      <c r="F11" s="4" t="e">
        <f>AVERAGE(C11:E11)</f>
        <v>#DIV/0!</v>
      </c>
      <c r="G11" s="6" t="e">
        <f>($E$6-F11)/$E$6</f>
        <v>#DIV/0!</v>
      </c>
      <c r="H11" s="6"/>
      <c r="I11" s="6"/>
      <c r="J11" s="6"/>
      <c r="K11" s="6"/>
      <c r="L11" s="4" t="e">
        <f>G11/50%*(H11/I11)*J11/K11</f>
        <v>#DIV/0!</v>
      </c>
      <c r="O11" s="24" t="s">
        <v>24</v>
      </c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1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O12" s="25" t="s">
        <v>25</v>
      </c>
      <c r="P12" s="25"/>
      <c r="Q12" s="25"/>
      <c r="R12" s="25"/>
      <c r="S12" s="25"/>
      <c r="T12" s="25"/>
      <c r="U12" s="25"/>
      <c r="V12" s="25"/>
      <c r="W12" s="25"/>
      <c r="X12" s="25"/>
    </row>
    <row r="13" spans="1:2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O13" s="25" t="s">
        <v>17</v>
      </c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1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O14" s="25" t="s">
        <v>18</v>
      </c>
      <c r="P14" s="25"/>
      <c r="Q14" s="25"/>
      <c r="R14" s="25"/>
      <c r="S14" s="25"/>
      <c r="T14" s="25"/>
      <c r="U14" s="25"/>
      <c r="V14" s="25"/>
      <c r="W14" s="25"/>
      <c r="X14" s="25"/>
    </row>
    <row r="15" spans="1:24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O15" s="25" t="s">
        <v>19</v>
      </c>
      <c r="P15" s="25"/>
      <c r="Q15" s="25"/>
      <c r="R15" s="25"/>
      <c r="S15" s="25"/>
      <c r="T15" s="25"/>
      <c r="U15" s="25"/>
      <c r="V15" s="25"/>
      <c r="W15" s="25"/>
      <c r="X15" s="25"/>
    </row>
    <row r="16" spans="1:24" x14ac:dyDescent="0.25">
      <c r="O16" s="25" t="s">
        <v>20</v>
      </c>
      <c r="P16" s="25"/>
      <c r="Q16" s="25"/>
      <c r="R16" s="25"/>
      <c r="S16" s="25"/>
      <c r="T16" s="25"/>
      <c r="U16" s="25"/>
      <c r="V16" s="25"/>
      <c r="W16" s="25"/>
      <c r="X16" s="25"/>
    </row>
    <row r="22" ht="15" customHeight="1" x14ac:dyDescent="0.25"/>
  </sheetData>
  <mergeCells count="16">
    <mergeCell ref="A1:L3"/>
    <mergeCell ref="O9:X9"/>
    <mergeCell ref="O15:X15"/>
    <mergeCell ref="O16:X16"/>
    <mergeCell ref="O10:X10"/>
    <mergeCell ref="O11:X11"/>
    <mergeCell ref="O12:X12"/>
    <mergeCell ref="O13:X13"/>
    <mergeCell ref="O14:X14"/>
    <mergeCell ref="O4:X4"/>
    <mergeCell ref="O5:X6"/>
    <mergeCell ref="O7:X7"/>
    <mergeCell ref="O8:X8"/>
    <mergeCell ref="B5:D5"/>
    <mergeCell ref="O3:X3"/>
    <mergeCell ref="C9:E9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2006-09-16T00:00:00Z</dcterms:created>
  <dcterms:modified xsi:type="dcterms:W3CDTF">2024-04-19T09:00:59Z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BE5B7B3EB1AC490FB03E0D725392EA97_13</vt:lpwstr>
  </property>
  <property fmtid="{D5CDD505-2E9C-101B-9397-08002B2CF9AE}" pid="3" name="KSOProductBuildVer">
    <vt:lpwstr>2052-12.1.0.16120</vt:lpwstr>
  </property>
</Properties>
</file>