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435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F10" i="1" s="1"/>
  <c r="E7" i="1"/>
  <c r="E6" i="1"/>
  <c r="F6" i="1" s="1"/>
  <c r="F11" i="1" l="1"/>
  <c r="G11" i="1" s="1"/>
  <c r="L11" i="1" s="1"/>
  <c r="G10" i="1"/>
  <c r="L10" i="1" s="1"/>
</calcChain>
</file>

<file path=xl/sharedStrings.xml><?xml version="1.0" encoding="utf-8"?>
<sst xmlns="http://schemas.openxmlformats.org/spreadsheetml/2006/main" count="32" uniqueCount="31">
  <si>
    <t>ΔA1</t>
  </si>
  <si>
    <t>/</t>
  </si>
  <si>
    <t>ΔA2</t>
  </si>
  <si>
    <t>V1</t>
  </si>
  <si>
    <t>V2</t>
  </si>
  <si>
    <t>f</t>
  </si>
  <si>
    <t>Cpr</t>
  </si>
  <si>
    <t>E-BC-K020-M</t>
    <phoneticPr fontId="5" type="noConversion"/>
  </si>
  <si>
    <t>OD Value</t>
    <phoneticPr fontId="5" type="noConversion"/>
  </si>
  <si>
    <t>Average OD</t>
    <phoneticPr fontId="5" type="noConversion"/>
  </si>
  <si>
    <t>OD Value</t>
    <phoneticPr fontId="5" type="noConversion"/>
  </si>
  <si>
    <t>Average OD</t>
    <phoneticPr fontId="5" type="noConversion"/>
  </si>
  <si>
    <t>Calculation</t>
    <phoneticPr fontId="5" type="noConversion"/>
  </si>
  <si>
    <t xml:space="preserve"> i = ((OD Control-OD BlankControl ) - (ODSample - ODBlankControl)) / (ODControl-ODBlankControl) × 100% </t>
    <phoneticPr fontId="5" type="noConversion"/>
  </si>
  <si>
    <t>1. Serum (plasma) sample:</t>
    <phoneticPr fontId="5" type="noConversion"/>
  </si>
  <si>
    <t>SOD activity (U/mL) = i ÷ 50% × V1 / V2 × f</t>
    <phoneticPr fontId="5" type="noConversion"/>
  </si>
  <si>
    <t>i: Inhibition ratio of SOD (%)</t>
    <phoneticPr fontId="5" type="noConversion"/>
  </si>
  <si>
    <t>V1: The total volume of reaction, 240 μL.</t>
    <phoneticPr fontId="5" type="noConversion"/>
  </si>
  <si>
    <t>V2: The volume of sample added to the reaction, 20 μL.</t>
    <phoneticPr fontId="5" type="noConversion"/>
  </si>
  <si>
    <t>f: Dilution factor of sample before test.</t>
    <phoneticPr fontId="5" type="noConversion"/>
  </si>
  <si>
    <t>Cpr: Concentration of protein in sample, gprot/L</t>
    <phoneticPr fontId="5" type="noConversion"/>
  </si>
  <si>
    <t xml:space="preserve">ODBlankControl </t>
    <phoneticPr fontId="5" type="noConversion"/>
  </si>
  <si>
    <t>ODControl</t>
    <phoneticPr fontId="5" type="noConversion"/>
  </si>
  <si>
    <r>
      <rPr>
        <b/>
        <sz val="11"/>
        <color theme="1"/>
        <rFont val="Times New Roman"/>
        <family val="1"/>
      </rPr>
      <t>Definition:</t>
    </r>
    <r>
      <rPr>
        <sz val="11"/>
        <color theme="1"/>
        <rFont val="Times New Roman"/>
        <family val="1"/>
      </rPr>
      <t xml:space="preserve"> When SOD inhibition ratio in this reaction system reach 50%, the corresponding enzyme level is 1 SOD activity unit (U).</t>
    </r>
    <phoneticPr fontId="5" type="noConversion"/>
  </si>
  <si>
    <t>i %</t>
    <phoneticPr fontId="5" type="noConversion"/>
  </si>
  <si>
    <r>
      <t>[Note]</t>
    </r>
    <r>
      <rPr>
        <b/>
        <sz val="11"/>
        <rFont val="宋体"/>
        <family val="3"/>
        <charset val="134"/>
      </rPr>
      <t>：</t>
    </r>
    <phoneticPr fontId="5" type="noConversion"/>
  </si>
  <si>
    <t>Liquid sample</t>
    <phoneticPr fontId="5" type="noConversion"/>
  </si>
  <si>
    <t>SOD activity (U/mgprot) = i ÷ 50% × V1 / V2 × f ÷ Cpr</t>
    <phoneticPr fontId="5" type="noConversion"/>
  </si>
  <si>
    <t>SOD activity (U/mL or U/mgprot)</t>
    <phoneticPr fontId="5" type="noConversion"/>
  </si>
  <si>
    <t>2. Tissue and cells sample:</t>
    <phoneticPr fontId="5" type="noConversion"/>
  </si>
  <si>
    <t>Tissue and cells sample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</si>
</sst>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8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zoomScale="95" zoomScaleNormal="95" workbookViewId="0">
      <selection activeCell="H17" sqref="H17"/>
    </sheetView>
  </sheetViews>
  <sheetFormatPr defaultColWidth="9" defaultRowHeight="15" x14ac:dyDescent="0.25"/>
  <cols>
    <col min="1" max="1" width="11" style="1" customWidth="1"/>
    <col min="2" max="4" width="8.5" style="1" customWidth="1"/>
    <col min="5" max="6" width="10.375" style="1" customWidth="1"/>
    <col min="7" max="10" width="8.5" style="1" customWidth="1"/>
    <col min="11" max="11" width="9.25" style="1" customWidth="1"/>
    <col min="12" max="12" width="16.125" style="1" customWidth="1"/>
    <col min="13" max="22" width="9" style="1"/>
    <col min="23" max="23" width="11.75" style="1" customWidth="1"/>
    <col min="24" max="16384" width="9" style="1"/>
  </cols>
  <sheetData>
    <row r="1" spans="1:24" ht="15.75" customHeight="1" x14ac:dyDescent="0.25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4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4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O3" s="22" t="s">
        <v>12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x14ac:dyDescent="0.25">
      <c r="O4" s="24" t="s">
        <v>23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ht="20.100000000000001" customHeight="1" x14ac:dyDescent="0.25">
      <c r="A5" s="10"/>
      <c r="B5" s="25" t="s">
        <v>10</v>
      </c>
      <c r="C5" s="25"/>
      <c r="D5" s="25"/>
      <c r="E5" s="11" t="s">
        <v>11</v>
      </c>
      <c r="F5" s="10" t="s">
        <v>0</v>
      </c>
      <c r="G5" s="2"/>
      <c r="H5" s="2"/>
      <c r="I5" s="2"/>
      <c r="J5" s="2"/>
      <c r="K5" s="2"/>
      <c r="L5" s="2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" customHeight="1" x14ac:dyDescent="0.25">
      <c r="A6" s="12" t="s">
        <v>22</v>
      </c>
      <c r="B6" s="3"/>
      <c r="C6" s="3"/>
      <c r="D6" s="3"/>
      <c r="E6" s="4" t="e">
        <f>AVERAGE(B6:D6)</f>
        <v>#DIV/0!</v>
      </c>
      <c r="F6" s="4" t="e">
        <f>E6-E7</f>
        <v>#DIV/0!</v>
      </c>
      <c r="G6" s="2"/>
      <c r="H6" s="2"/>
      <c r="I6" s="2"/>
      <c r="J6" s="2"/>
      <c r="K6" s="2"/>
      <c r="L6" s="2"/>
      <c r="O6" s="16" t="s">
        <v>13</v>
      </c>
      <c r="P6" s="16"/>
      <c r="Q6" s="16"/>
      <c r="R6" s="16"/>
      <c r="S6" s="16"/>
      <c r="T6" s="16"/>
      <c r="U6" s="16"/>
      <c r="V6" s="16"/>
      <c r="W6" s="16"/>
      <c r="X6" s="16"/>
    </row>
    <row r="7" spans="1:24" ht="15" customHeight="1" x14ac:dyDescent="0.25">
      <c r="A7" s="12" t="s">
        <v>21</v>
      </c>
      <c r="B7" s="3"/>
      <c r="C7" s="3"/>
      <c r="D7" s="3"/>
      <c r="E7" s="4" t="e">
        <f>AVERAGE(B7:D7)</f>
        <v>#DIV/0!</v>
      </c>
      <c r="F7" s="4" t="s">
        <v>1</v>
      </c>
      <c r="G7" s="2"/>
      <c r="H7" s="2"/>
      <c r="I7" s="2"/>
      <c r="J7" s="2"/>
      <c r="K7" s="2"/>
      <c r="L7" s="2"/>
      <c r="O7" s="19" t="s">
        <v>14</v>
      </c>
      <c r="P7" s="20"/>
      <c r="Q7" s="20"/>
      <c r="R7" s="20"/>
      <c r="S7" s="20"/>
      <c r="T7" s="20"/>
      <c r="U7" s="20"/>
      <c r="V7" s="20"/>
      <c r="W7" s="20"/>
      <c r="X7" s="21"/>
    </row>
    <row r="8" spans="1:24" x14ac:dyDescent="0.25">
      <c r="A8" s="1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16" t="s">
        <v>15</v>
      </c>
      <c r="P8" s="16"/>
      <c r="Q8" s="16"/>
      <c r="R8" s="16"/>
      <c r="S8" s="16"/>
      <c r="T8" s="16"/>
      <c r="U8" s="16"/>
      <c r="V8" s="16"/>
      <c r="W8" s="16"/>
      <c r="X8" s="16"/>
    </row>
    <row r="9" spans="1:24" ht="30" x14ac:dyDescent="0.25">
      <c r="A9" s="5"/>
      <c r="B9" s="25" t="s">
        <v>8</v>
      </c>
      <c r="C9" s="25"/>
      <c r="D9" s="25"/>
      <c r="E9" s="11" t="s">
        <v>9</v>
      </c>
      <c r="F9" s="10" t="s">
        <v>2</v>
      </c>
      <c r="G9" s="5" t="s">
        <v>24</v>
      </c>
      <c r="H9" s="5" t="s">
        <v>3</v>
      </c>
      <c r="I9" s="5" t="s">
        <v>4</v>
      </c>
      <c r="J9" s="5" t="s">
        <v>5</v>
      </c>
      <c r="K9" s="5" t="s">
        <v>6</v>
      </c>
      <c r="L9" s="9" t="s">
        <v>28</v>
      </c>
      <c r="O9" s="19" t="s">
        <v>29</v>
      </c>
      <c r="P9" s="20"/>
      <c r="Q9" s="20"/>
      <c r="R9" s="20"/>
      <c r="S9" s="20"/>
      <c r="T9" s="20"/>
      <c r="U9" s="20"/>
      <c r="V9" s="20"/>
      <c r="W9" s="20"/>
      <c r="X9" s="21"/>
    </row>
    <row r="10" spans="1:24" x14ac:dyDescent="0.25">
      <c r="A10" s="14" t="s">
        <v>26</v>
      </c>
      <c r="B10" s="6"/>
      <c r="C10" s="6"/>
      <c r="D10" s="6"/>
      <c r="E10" s="4" t="e">
        <f>AVERAGE(B10:D10)</f>
        <v>#DIV/0!</v>
      </c>
      <c r="F10" s="4" t="e">
        <f>E10-$E$7</f>
        <v>#DIV/0!</v>
      </c>
      <c r="G10" s="6" t="e">
        <f>($F$6-F10)/$F$6*100%</f>
        <v>#DIV/0!</v>
      </c>
      <c r="H10" s="4">
        <v>240</v>
      </c>
      <c r="I10" s="4">
        <v>20</v>
      </c>
      <c r="J10" s="6"/>
      <c r="K10" s="2" t="s">
        <v>1</v>
      </c>
      <c r="L10" s="4" t="e">
        <f>G10/50%*(H10/I10)*J10</f>
        <v>#DIV/0!</v>
      </c>
      <c r="O10" s="16" t="s">
        <v>27</v>
      </c>
      <c r="P10" s="16"/>
      <c r="Q10" s="16"/>
      <c r="R10" s="16"/>
      <c r="S10" s="16"/>
      <c r="T10" s="16"/>
      <c r="U10" s="16"/>
      <c r="V10" s="16"/>
      <c r="W10" s="16"/>
      <c r="X10" s="16"/>
    </row>
    <row r="11" spans="1:24" x14ac:dyDescent="0.25">
      <c r="A11" s="14" t="s">
        <v>30</v>
      </c>
      <c r="B11" s="6"/>
      <c r="C11" s="6"/>
      <c r="D11" s="6"/>
      <c r="E11" s="4" t="e">
        <f>AVERAGE(B11:D11)</f>
        <v>#DIV/0!</v>
      </c>
      <c r="F11" s="4" t="e">
        <f>E11-$E$7</f>
        <v>#DIV/0!</v>
      </c>
      <c r="G11" s="6" t="e">
        <f>($F$6-F11)/$F$6*100%</f>
        <v>#DIV/0!</v>
      </c>
      <c r="H11" s="4">
        <v>240</v>
      </c>
      <c r="I11" s="4">
        <v>20</v>
      </c>
      <c r="J11" s="6"/>
      <c r="K11" s="6"/>
      <c r="L11" s="4" t="e">
        <f>G11/50%*(H11/I11)*J11/K11</f>
        <v>#DIV/0!</v>
      </c>
      <c r="O11" s="17" t="s">
        <v>25</v>
      </c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O12" s="15" t="s">
        <v>16</v>
      </c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15" t="s">
        <v>17</v>
      </c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O14" s="15" t="s">
        <v>18</v>
      </c>
      <c r="P14" s="15"/>
      <c r="Q14" s="15"/>
      <c r="R14" s="15"/>
      <c r="S14" s="15"/>
      <c r="T14" s="15"/>
      <c r="U14" s="15"/>
      <c r="V14" s="15"/>
      <c r="W14" s="15"/>
      <c r="X14" s="15"/>
    </row>
    <row r="15" spans="1:24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O15" s="15" t="s">
        <v>19</v>
      </c>
      <c r="P15" s="15"/>
      <c r="Q15" s="15"/>
      <c r="R15" s="15"/>
      <c r="S15" s="15"/>
      <c r="T15" s="15"/>
      <c r="U15" s="15"/>
      <c r="V15" s="15"/>
      <c r="W15" s="15"/>
      <c r="X15" s="15"/>
    </row>
    <row r="16" spans="1:24" x14ac:dyDescent="0.25">
      <c r="A16" s="7"/>
      <c r="B16" s="7"/>
      <c r="C16" s="7"/>
      <c r="D16" s="7"/>
      <c r="E16" s="7"/>
      <c r="F16" s="7"/>
      <c r="G16" s="2"/>
      <c r="H16" s="2"/>
      <c r="I16" s="2"/>
      <c r="J16" s="2"/>
      <c r="K16" s="2"/>
      <c r="L16" s="2"/>
      <c r="O16" s="15" t="s">
        <v>20</v>
      </c>
      <c r="P16" s="15"/>
      <c r="Q16" s="15"/>
      <c r="R16" s="15"/>
      <c r="S16" s="15"/>
      <c r="T16" s="15"/>
      <c r="U16" s="15"/>
      <c r="V16" s="15"/>
      <c r="W16" s="15"/>
      <c r="X16" s="15"/>
    </row>
  </sheetData>
  <mergeCells count="16">
    <mergeCell ref="O3:X3"/>
    <mergeCell ref="O4:X5"/>
    <mergeCell ref="O6:X6"/>
    <mergeCell ref="O7:X7"/>
    <mergeCell ref="B9:D9"/>
    <mergeCell ref="A1:L3"/>
    <mergeCell ref="B5:D5"/>
    <mergeCell ref="O14:X14"/>
    <mergeCell ref="O15:X15"/>
    <mergeCell ref="O16:X16"/>
    <mergeCell ref="O8:X8"/>
    <mergeCell ref="O11:X11"/>
    <mergeCell ref="O12:X12"/>
    <mergeCell ref="O13:X13"/>
    <mergeCell ref="O9:X9"/>
    <mergeCell ref="O10:X1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2006-09-16T00:00:00Z</dcterms:created>
  <dcterms:modified xsi:type="dcterms:W3CDTF">2024-04-22T05:59:58Z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D3186BDC78194938BE18388EE5D187C4_13</vt:lpwstr>
  </property>
  <property fmtid="{D5CDD505-2E9C-101B-9397-08002B2CF9AE}" pid="3" name="KSOProductBuildVer">
    <vt:lpwstr>2052-12.1.0.16120</vt:lpwstr>
  </property>
</Properties>
</file>