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文件\计算模板\英文计算模板\有标曲\"/>
    </mc:Choice>
  </mc:AlternateContent>
  <bookViews>
    <workbookView xWindow="0" yWindow="0" windowWidth="12750" windowHeight="700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G25" i="1" l="1"/>
  <c r="F24" i="1"/>
  <c r="F23" i="1" l="1"/>
  <c r="G23" i="1" s="1"/>
  <c r="D15" i="1" l="1"/>
  <c r="D14" i="1"/>
  <c r="D13" i="1"/>
  <c r="D12" i="1"/>
  <c r="D11" i="1"/>
  <c r="D10" i="1"/>
  <c r="D9" i="1"/>
  <c r="D8" i="1"/>
  <c r="E8" i="1" l="1"/>
  <c r="E10" i="1"/>
  <c r="E12" i="1"/>
  <c r="E14" i="1"/>
  <c r="E9" i="1"/>
  <c r="E11" i="1"/>
  <c r="E13" i="1"/>
  <c r="E15" i="1"/>
  <c r="E20" i="1"/>
  <c r="C20" i="1"/>
  <c r="K25" i="1" l="1"/>
  <c r="K23" i="1"/>
</calcChain>
</file>

<file path=xl/sharedStrings.xml><?xml version="1.0" encoding="utf-8"?>
<sst xmlns="http://schemas.openxmlformats.org/spreadsheetml/2006/main" count="41" uniqueCount="38">
  <si>
    <t>a:</t>
  </si>
  <si>
    <t>b:</t>
  </si>
  <si>
    <t>Cpr</t>
    <phoneticPr fontId="5" type="noConversion"/>
  </si>
  <si>
    <t>f</t>
    <phoneticPr fontId="5" type="noConversion"/>
  </si>
  <si>
    <t>/</t>
    <phoneticPr fontId="5" type="noConversion"/>
  </si>
  <si>
    <t>E-BC-K096-M</t>
    <phoneticPr fontId="5" type="noConversion"/>
  </si>
  <si>
    <t>ΔA412</t>
    <phoneticPr fontId="5" type="noConversion"/>
  </si>
  <si>
    <t>V</t>
    <phoneticPr fontId="5" type="noConversion"/>
  </si>
  <si>
    <t>Calculation</t>
    <phoneticPr fontId="5" type="noConversion"/>
  </si>
  <si>
    <t>The standard curve:</t>
    <phoneticPr fontId="5" type="noConversion"/>
  </si>
  <si>
    <t>1. Average the duplicate reading for each standard.</t>
    <phoneticPr fontId="5" type="noConversion"/>
  </si>
  <si>
    <t>3. Plot the standard curve by using absoluted OD value of standard and correspondent concentration as y-axis and x-axis respectively. Create the standard curve (y = ax + b) with graph software (or EXCEL).</t>
    <phoneticPr fontId="5" type="noConversion"/>
  </si>
  <si>
    <t>Serum (plasma) sample:</t>
    <phoneticPr fontId="5" type="noConversion"/>
  </si>
  <si>
    <r>
      <t>[Note]</t>
    </r>
    <r>
      <rPr>
        <b/>
        <sz val="11"/>
        <color theme="1"/>
        <rFont val="宋体"/>
        <family val="3"/>
        <charset val="134"/>
      </rPr>
      <t>：</t>
    </r>
    <phoneticPr fontId="5" type="noConversion"/>
  </si>
  <si>
    <t xml:space="preserve">GSH-Px activity (U) = (ΔA412 - b ) ÷ a × (0.23+V) / (0.03+V) × 0.1* / V × f
</t>
    <phoneticPr fontId="5" type="noConversion"/>
  </si>
  <si>
    <t>Tissue and cells sample:</t>
    <phoneticPr fontId="5" type="noConversion"/>
  </si>
  <si>
    <r>
      <t>Definition: The amount of GSH-Px in 1 mg of protein that catalyze the consumption of 1 μmol/L GSH with deducting the effect of non-enzyme reaction at 37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 xml:space="preserve"> for 5 minute is defined as 1 unit.</t>
    </r>
    <phoneticPr fontId="5" type="noConversion"/>
  </si>
  <si>
    <t>ΔA412: The absolute OD value of sample (ODNon-enzyme tube-ODEnzyme tube).</t>
    <phoneticPr fontId="5" type="noConversion"/>
  </si>
  <si>
    <t>(0.23+V)/(0.03+V): Dilution factor of sample in enzymatic reaction.</t>
    <phoneticPr fontId="5" type="noConversion"/>
  </si>
  <si>
    <t>0.1*: The volume of sample in definition.</t>
    <phoneticPr fontId="5" type="noConversion"/>
  </si>
  <si>
    <t>V: The volume of sample added to the reaction system.</t>
    <phoneticPr fontId="5" type="noConversion"/>
  </si>
  <si>
    <t>f: Dilution factor of sample before tested.</t>
    <phoneticPr fontId="5" type="noConversion"/>
  </si>
  <si>
    <t>Cpr: Concentration of protein in sample (mgprot/mL).</t>
    <phoneticPr fontId="5" type="noConversion"/>
  </si>
  <si>
    <t>Standard curve</t>
    <phoneticPr fontId="5" type="noConversion"/>
  </si>
  <si>
    <t>OD Value</t>
    <phoneticPr fontId="5" type="noConversion"/>
  </si>
  <si>
    <t>Average OD</t>
    <phoneticPr fontId="5" type="noConversion"/>
  </si>
  <si>
    <t>Absoluted OD</t>
    <phoneticPr fontId="5" type="noConversion"/>
  </si>
  <si>
    <t xml:space="preserve">Plot the standard curve by using OD value of standard and correspondent concentration as y-axis and x-axis respectively.The standard curve is: y= ax + b. </t>
    <phoneticPr fontId="5" type="noConversion"/>
  </si>
  <si>
    <t>Serum (plasma) sample</t>
    <phoneticPr fontId="5" type="noConversion"/>
  </si>
  <si>
    <t>Tissue and cells sample</t>
    <phoneticPr fontId="5" type="noConversion"/>
  </si>
  <si>
    <t>ODNon-enzyme tube</t>
  </si>
  <si>
    <t>ODEnzyme tube</t>
  </si>
  <si>
    <t>OD Value</t>
    <phoneticPr fontId="5" type="noConversion"/>
  </si>
  <si>
    <t>GSH-Px activity (U or U/mgprot)</t>
    <phoneticPr fontId="5" type="noConversion"/>
  </si>
  <si>
    <t>Concentration (μmol/L)</t>
    <phoneticPr fontId="5" type="noConversion"/>
  </si>
  <si>
    <r>
      <t>2. Subtract the mean OD value of the blank (Standard #</t>
    </r>
    <r>
      <rPr>
        <sz val="12"/>
        <color theme="1"/>
        <rFont val="宋体"/>
        <family val="3"/>
        <charset val="134"/>
      </rPr>
      <t>①</t>
    </r>
    <r>
      <rPr>
        <sz val="12"/>
        <color theme="1"/>
        <rFont val="Times New Roman"/>
        <family val="1"/>
      </rPr>
      <t>) from all standard readings. This is the absoluted OD value.</t>
    </r>
    <phoneticPr fontId="5" type="noConversion"/>
  </si>
  <si>
    <r>
      <t>Definition: The amount of GSH-Px in 0.1 mL of sample that catalyze the consumption of 1 μmol/L GSH with deducting the effect of non-enzyme reaction at 37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 xml:space="preserve"> for 5 minute is defined as 1 unit</t>
    </r>
    <phoneticPr fontId="5" type="noConversion"/>
  </si>
  <si>
    <t xml:space="preserve">GSH-Px activity (U/mgprot) = (ΔA412 - b) ÷ a × (0.23+V) / (0.03+V) ÷ (V × Cpr) × f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</si>
</sst>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/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2914528160238"/>
                  <c:y val="-0.744834626860119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Sheet1!$A$8:$A$15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</c:numCache>
            </c:numRef>
          </c:xVal>
          <c:yVal>
            <c:numRef>
              <c:f>Sheet1!$E$8:$E$15</c:f>
              <c:numCache>
                <c:formatCode>0.000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984752"/>
        <c:axId val="837700808"/>
      </c:scatterChart>
      <c:valAx>
        <c:axId val="83998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37700808"/>
        <c:crosses val="autoZero"/>
        <c:crossBetween val="midCat"/>
      </c:valAx>
      <c:valAx>
        <c:axId val="83770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3998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4</xdr:row>
      <xdr:rowOff>4764</xdr:rowOff>
    </xdr:from>
    <xdr:to>
      <xdr:col>12</xdr:col>
      <xdr:colOff>323850</xdr:colOff>
      <xdr:row>18</xdr:row>
      <xdr:rowOff>76201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workbookViewId="0">
      <selection activeCell="N25" sqref="N25"/>
    </sheetView>
  </sheetViews>
  <sheetFormatPr defaultColWidth="9" defaultRowHeight="15" x14ac:dyDescent="0.25"/>
  <cols>
    <col min="1" max="1" width="11.375" style="2" customWidth="1"/>
    <col min="2" max="2" width="10.25" style="2" customWidth="1"/>
    <col min="3" max="3" width="8.625" style="2" customWidth="1"/>
    <col min="4" max="5" width="9" style="2"/>
    <col min="6" max="6" width="10.5" style="2" customWidth="1"/>
    <col min="7" max="10" width="9" style="2"/>
    <col min="11" max="11" width="15.25" style="2" customWidth="1"/>
    <col min="12" max="12" width="9" style="2"/>
    <col min="13" max="13" width="11.875" style="2" customWidth="1"/>
    <col min="14" max="14" width="15.125" style="2" customWidth="1"/>
    <col min="15" max="15" width="10.25" style="2" customWidth="1"/>
    <col min="16" max="24" width="10.625" style="2" customWidth="1"/>
    <col min="25" max="25" width="11.625" style="2" customWidth="1"/>
    <col min="26" max="16384" width="9" style="2"/>
  </cols>
  <sheetData>
    <row r="1" spans="1:24" ht="15.75" customHeight="1" x14ac:dyDescent="0.2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ht="15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O3" s="18" t="s">
        <v>8</v>
      </c>
      <c r="P3" s="19"/>
      <c r="Q3" s="19"/>
      <c r="R3" s="19"/>
      <c r="S3" s="19"/>
      <c r="T3" s="19"/>
      <c r="U3" s="19"/>
      <c r="V3" s="19"/>
      <c r="W3" s="19"/>
      <c r="X3" s="19"/>
    </row>
    <row r="4" spans="1:24" ht="15.75" x14ac:dyDescent="0.25">
      <c r="O4" s="32" t="s">
        <v>9</v>
      </c>
      <c r="P4" s="33"/>
      <c r="Q4" s="33"/>
      <c r="R4" s="33"/>
      <c r="S4" s="33"/>
      <c r="T4" s="33"/>
      <c r="U4" s="33"/>
      <c r="V4" s="33"/>
      <c r="W4" s="33"/>
      <c r="X4" s="34"/>
    </row>
    <row r="5" spans="1:24" ht="15" customHeight="1" x14ac:dyDescent="0.25">
      <c r="A5" s="58" t="s">
        <v>23</v>
      </c>
      <c r="B5" s="58"/>
      <c r="C5" s="58"/>
      <c r="D5" s="58"/>
      <c r="E5" s="58"/>
      <c r="O5" s="35" t="s">
        <v>10</v>
      </c>
      <c r="P5" s="36"/>
      <c r="Q5" s="36"/>
      <c r="R5" s="36"/>
      <c r="S5" s="36"/>
      <c r="T5" s="36"/>
      <c r="U5" s="36"/>
      <c r="V5" s="36"/>
      <c r="W5" s="36"/>
      <c r="X5" s="37"/>
    </row>
    <row r="6" spans="1:24" ht="14.25" customHeight="1" x14ac:dyDescent="0.25">
      <c r="A6" s="25" t="s">
        <v>34</v>
      </c>
      <c r="B6" s="22" t="s">
        <v>24</v>
      </c>
      <c r="C6" s="22"/>
      <c r="D6" s="25" t="s">
        <v>25</v>
      </c>
      <c r="E6" s="25" t="s">
        <v>26</v>
      </c>
      <c r="O6" s="38" t="s">
        <v>35</v>
      </c>
      <c r="P6" s="39"/>
      <c r="Q6" s="39"/>
      <c r="R6" s="39"/>
      <c r="S6" s="39"/>
      <c r="T6" s="39"/>
      <c r="U6" s="39"/>
      <c r="V6" s="39"/>
      <c r="W6" s="39"/>
      <c r="X6" s="40"/>
    </row>
    <row r="7" spans="1:24" ht="15" customHeight="1" x14ac:dyDescent="0.25">
      <c r="A7" s="23"/>
      <c r="B7" s="23"/>
      <c r="C7" s="23"/>
      <c r="D7" s="23"/>
      <c r="E7" s="23"/>
      <c r="O7" s="41"/>
      <c r="P7" s="42"/>
      <c r="Q7" s="42"/>
      <c r="R7" s="42"/>
      <c r="S7" s="42"/>
      <c r="T7" s="42"/>
      <c r="U7" s="42"/>
      <c r="V7" s="42"/>
      <c r="W7" s="42"/>
      <c r="X7" s="43"/>
    </row>
    <row r="8" spans="1:24" ht="15" customHeight="1" x14ac:dyDescent="0.25">
      <c r="A8" s="3">
        <v>0</v>
      </c>
      <c r="B8" s="4"/>
      <c r="C8" s="4"/>
      <c r="D8" s="5" t="e">
        <f>AVERAGE(B8:C8)</f>
        <v>#DIV/0!</v>
      </c>
      <c r="E8" s="6" t="e">
        <f>D8-$D$8</f>
        <v>#DIV/0!</v>
      </c>
      <c r="O8" s="38" t="s">
        <v>11</v>
      </c>
      <c r="P8" s="39"/>
      <c r="Q8" s="39"/>
      <c r="R8" s="39"/>
      <c r="S8" s="39"/>
      <c r="T8" s="39"/>
      <c r="U8" s="39"/>
      <c r="V8" s="39"/>
      <c r="W8" s="39"/>
      <c r="X8" s="40"/>
    </row>
    <row r="9" spans="1:24" ht="15" customHeight="1" x14ac:dyDescent="0.25">
      <c r="A9" s="3">
        <v>10</v>
      </c>
      <c r="B9" s="4"/>
      <c r="C9" s="4"/>
      <c r="D9" s="5" t="e">
        <f t="shared" ref="D9:D15" si="0">AVERAGE(B9:C9)</f>
        <v>#DIV/0!</v>
      </c>
      <c r="E9" s="6" t="e">
        <f t="shared" ref="E9:E15" si="1">D9-$D$8</f>
        <v>#DIV/0!</v>
      </c>
      <c r="O9" s="41"/>
      <c r="P9" s="42"/>
      <c r="Q9" s="42"/>
      <c r="R9" s="42"/>
      <c r="S9" s="42"/>
      <c r="T9" s="42"/>
      <c r="U9" s="42"/>
      <c r="V9" s="42"/>
      <c r="W9" s="42"/>
      <c r="X9" s="43"/>
    </row>
    <row r="10" spans="1:24" ht="15" customHeight="1" x14ac:dyDescent="0.25">
      <c r="A10" s="3">
        <v>20</v>
      </c>
      <c r="B10" s="4"/>
      <c r="C10" s="4"/>
      <c r="D10" s="5" t="e">
        <f t="shared" si="0"/>
        <v>#DIV/0!</v>
      </c>
      <c r="E10" s="6" t="e">
        <f t="shared" si="1"/>
        <v>#DIV/0!</v>
      </c>
      <c r="O10" s="44" t="s">
        <v>12</v>
      </c>
      <c r="P10" s="45"/>
      <c r="Q10" s="45"/>
      <c r="R10" s="45"/>
      <c r="S10" s="45"/>
      <c r="T10" s="45"/>
      <c r="U10" s="45"/>
      <c r="V10" s="45"/>
      <c r="W10" s="45"/>
      <c r="X10" s="46"/>
    </row>
    <row r="11" spans="1:24" ht="15" customHeight="1" x14ac:dyDescent="0.25">
      <c r="A11" s="3">
        <v>40</v>
      </c>
      <c r="B11" s="4"/>
      <c r="C11" s="4"/>
      <c r="D11" s="5" t="e">
        <f t="shared" si="0"/>
        <v>#DIV/0!</v>
      </c>
      <c r="E11" s="6" t="e">
        <f t="shared" si="1"/>
        <v>#DIV/0!</v>
      </c>
      <c r="O11" s="52" t="s">
        <v>36</v>
      </c>
      <c r="P11" s="53"/>
      <c r="Q11" s="53"/>
      <c r="R11" s="53"/>
      <c r="S11" s="53"/>
      <c r="T11" s="53"/>
      <c r="U11" s="53"/>
      <c r="V11" s="53"/>
      <c r="W11" s="53"/>
      <c r="X11" s="54"/>
    </row>
    <row r="12" spans="1:24" ht="15" customHeight="1" x14ac:dyDescent="0.25">
      <c r="A12" s="3">
        <v>50</v>
      </c>
      <c r="B12" s="4"/>
      <c r="C12" s="4"/>
      <c r="D12" s="5" t="e">
        <f t="shared" si="0"/>
        <v>#DIV/0!</v>
      </c>
      <c r="E12" s="6" t="e">
        <f t="shared" si="1"/>
        <v>#DIV/0!</v>
      </c>
      <c r="O12" s="55"/>
      <c r="P12" s="56"/>
      <c r="Q12" s="56"/>
      <c r="R12" s="56"/>
      <c r="S12" s="56"/>
      <c r="T12" s="56"/>
      <c r="U12" s="56"/>
      <c r="V12" s="56"/>
      <c r="W12" s="56"/>
      <c r="X12" s="57"/>
    </row>
    <row r="13" spans="1:24" ht="15" customHeight="1" x14ac:dyDescent="0.25">
      <c r="A13" s="3">
        <v>60</v>
      </c>
      <c r="B13" s="4"/>
      <c r="C13" s="4"/>
      <c r="D13" s="5" t="e">
        <f t="shared" si="0"/>
        <v>#DIV/0!</v>
      </c>
      <c r="E13" s="6" t="e">
        <f t="shared" si="1"/>
        <v>#DIV/0!</v>
      </c>
      <c r="O13" s="47" t="s">
        <v>14</v>
      </c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15" customHeight="1" x14ac:dyDescent="0.25">
      <c r="A14" s="3">
        <v>80</v>
      </c>
      <c r="B14" s="4"/>
      <c r="C14" s="4"/>
      <c r="D14" s="5" t="e">
        <f t="shared" si="0"/>
        <v>#DIV/0!</v>
      </c>
      <c r="E14" s="6" t="e">
        <f t="shared" si="1"/>
        <v>#DIV/0!</v>
      </c>
      <c r="O14" s="44" t="s">
        <v>15</v>
      </c>
      <c r="P14" s="45"/>
      <c r="Q14" s="45"/>
      <c r="R14" s="45"/>
      <c r="S14" s="45"/>
      <c r="T14" s="45"/>
      <c r="U14" s="45"/>
      <c r="V14" s="45"/>
      <c r="W14" s="45"/>
      <c r="X14" s="46"/>
    </row>
    <row r="15" spans="1:24" ht="15" customHeight="1" x14ac:dyDescent="0.25">
      <c r="A15" s="3">
        <v>100</v>
      </c>
      <c r="B15" s="4"/>
      <c r="C15" s="4"/>
      <c r="D15" s="5" t="e">
        <f t="shared" si="0"/>
        <v>#DIV/0!</v>
      </c>
      <c r="E15" s="6" t="e">
        <f t="shared" si="1"/>
        <v>#DIV/0!</v>
      </c>
      <c r="O15" s="52" t="s">
        <v>16</v>
      </c>
      <c r="P15" s="53"/>
      <c r="Q15" s="53"/>
      <c r="R15" s="53"/>
      <c r="S15" s="53"/>
      <c r="T15" s="53"/>
      <c r="U15" s="53"/>
      <c r="V15" s="53"/>
      <c r="W15" s="53"/>
      <c r="X15" s="54"/>
    </row>
    <row r="16" spans="1:24" ht="15" customHeight="1" x14ac:dyDescent="0.25">
      <c r="A16" s="21" t="s">
        <v>27</v>
      </c>
      <c r="B16" s="21"/>
      <c r="C16" s="21"/>
      <c r="D16" s="21"/>
      <c r="E16" s="21"/>
      <c r="O16" s="55"/>
      <c r="P16" s="56"/>
      <c r="Q16" s="56"/>
      <c r="R16" s="56"/>
      <c r="S16" s="56"/>
      <c r="T16" s="56"/>
      <c r="U16" s="56"/>
      <c r="V16" s="56"/>
      <c r="W16" s="56"/>
      <c r="X16" s="57"/>
    </row>
    <row r="17" spans="1:26" x14ac:dyDescent="0.25">
      <c r="A17" s="21"/>
      <c r="B17" s="21"/>
      <c r="C17" s="21"/>
      <c r="D17" s="21"/>
      <c r="E17" s="21"/>
      <c r="O17" s="47" t="s">
        <v>37</v>
      </c>
      <c r="P17" s="48"/>
      <c r="Q17" s="48"/>
      <c r="R17" s="48"/>
      <c r="S17" s="48"/>
      <c r="T17" s="48"/>
      <c r="U17" s="48"/>
      <c r="V17" s="48"/>
      <c r="W17" s="48"/>
      <c r="X17" s="48"/>
    </row>
    <row r="18" spans="1:26" x14ac:dyDescent="0.25">
      <c r="A18" s="21"/>
      <c r="B18" s="21"/>
      <c r="C18" s="21"/>
      <c r="D18" s="21"/>
      <c r="E18" s="21"/>
      <c r="O18" s="49" t="s">
        <v>13</v>
      </c>
      <c r="P18" s="50"/>
      <c r="Q18" s="50"/>
      <c r="R18" s="50"/>
      <c r="S18" s="50"/>
      <c r="T18" s="50"/>
      <c r="U18" s="50"/>
      <c r="V18" s="50"/>
      <c r="W18" s="50"/>
      <c r="X18" s="50"/>
    </row>
    <row r="19" spans="1:26" x14ac:dyDescent="0.25">
      <c r="A19" s="21"/>
      <c r="B19" s="21"/>
      <c r="C19" s="21"/>
      <c r="D19" s="21"/>
      <c r="E19" s="21"/>
      <c r="O19" s="51" t="s">
        <v>17</v>
      </c>
      <c r="P19" s="51"/>
      <c r="Q19" s="51"/>
      <c r="R19" s="51"/>
      <c r="S19" s="51"/>
      <c r="T19" s="51"/>
      <c r="U19" s="51"/>
      <c r="V19" s="51"/>
      <c r="W19" s="51"/>
      <c r="X19" s="51"/>
    </row>
    <row r="20" spans="1:26" x14ac:dyDescent="0.25">
      <c r="A20" s="7"/>
      <c r="B20" s="8" t="s">
        <v>0</v>
      </c>
      <c r="C20" s="9" t="e">
        <f>SLOPE(E8:E15,A8:A15)</f>
        <v>#DIV/0!</v>
      </c>
      <c r="D20" s="10" t="s">
        <v>1</v>
      </c>
      <c r="E20" s="11" t="e">
        <f>INTERCEPT(E8:E15,A8:A15)</f>
        <v>#DIV/0!</v>
      </c>
      <c r="O20" s="50" t="s">
        <v>18</v>
      </c>
      <c r="P20" s="50"/>
      <c r="Q20" s="50"/>
      <c r="R20" s="50"/>
      <c r="S20" s="50"/>
      <c r="T20" s="50"/>
      <c r="U20" s="50"/>
      <c r="V20" s="50"/>
      <c r="W20" s="50"/>
      <c r="X20" s="50"/>
      <c r="Z20" s="16"/>
    </row>
    <row r="21" spans="1:26" x14ac:dyDescent="0.25">
      <c r="O21" s="51" t="s">
        <v>19</v>
      </c>
      <c r="P21" s="51"/>
      <c r="Q21" s="51"/>
      <c r="R21" s="51"/>
      <c r="S21" s="51"/>
      <c r="T21" s="51"/>
      <c r="U21" s="51"/>
      <c r="V21" s="51"/>
      <c r="W21" s="51"/>
      <c r="X21" s="51"/>
      <c r="Z21" s="16"/>
    </row>
    <row r="22" spans="1:26" s="1" customFormat="1" ht="30.95" customHeight="1" x14ac:dyDescent="0.15">
      <c r="A22" s="17"/>
      <c r="B22" s="17"/>
      <c r="C22" s="20" t="s">
        <v>32</v>
      </c>
      <c r="D22" s="20"/>
      <c r="E22" s="20"/>
      <c r="F22" s="59" t="s">
        <v>25</v>
      </c>
      <c r="G22" s="17" t="s">
        <v>6</v>
      </c>
      <c r="H22" s="17" t="s">
        <v>7</v>
      </c>
      <c r="I22" s="17" t="s">
        <v>3</v>
      </c>
      <c r="J22" s="17" t="s">
        <v>2</v>
      </c>
      <c r="K22" s="14" t="s">
        <v>33</v>
      </c>
      <c r="L22" s="15"/>
      <c r="M22" s="15"/>
      <c r="N22" s="15"/>
      <c r="O22" s="50" t="s">
        <v>20</v>
      </c>
      <c r="P22" s="50"/>
      <c r="Q22" s="50"/>
      <c r="R22" s="50"/>
      <c r="S22" s="50"/>
      <c r="T22" s="50"/>
      <c r="U22" s="50"/>
      <c r="V22" s="50"/>
      <c r="W22" s="50"/>
      <c r="X22" s="50"/>
    </row>
    <row r="23" spans="1:26" s="1" customFormat="1" x14ac:dyDescent="0.25">
      <c r="A23" s="60" t="s">
        <v>28</v>
      </c>
      <c r="B23" s="59" t="s">
        <v>30</v>
      </c>
      <c r="C23" s="12"/>
      <c r="D23" s="12"/>
      <c r="E23" s="12"/>
      <c r="F23" s="13" t="e">
        <f>AVERAGE(C23:E23)</f>
        <v>#DIV/0!</v>
      </c>
      <c r="G23" s="26" t="e">
        <f>F23-F24</f>
        <v>#DIV/0!</v>
      </c>
      <c r="H23" s="28"/>
      <c r="I23" s="28"/>
      <c r="J23" s="30" t="s">
        <v>4</v>
      </c>
      <c r="K23" s="30" t="e">
        <f>(G23-$E$20)/$C$20*((0.23+H23)/(0.03+H23))*(0.1/H23)*I23</f>
        <v>#DIV/0!</v>
      </c>
      <c r="O23" s="51" t="s">
        <v>21</v>
      </c>
      <c r="P23" s="51"/>
      <c r="Q23" s="51"/>
      <c r="R23" s="51"/>
      <c r="S23" s="51"/>
      <c r="T23" s="51"/>
      <c r="U23" s="51"/>
      <c r="V23" s="51"/>
      <c r="W23" s="51"/>
      <c r="X23" s="51"/>
    </row>
    <row r="24" spans="1:26" x14ac:dyDescent="0.25">
      <c r="A24" s="61"/>
      <c r="B24" s="59" t="s">
        <v>31</v>
      </c>
      <c r="C24" s="12"/>
      <c r="D24" s="12"/>
      <c r="E24" s="12"/>
      <c r="F24" s="13" t="e">
        <f>AVERAGE(C24:E24)</f>
        <v>#DIV/0!</v>
      </c>
      <c r="G24" s="27"/>
      <c r="H24" s="29"/>
      <c r="I24" s="29"/>
      <c r="J24" s="31"/>
      <c r="K24" s="31"/>
      <c r="O24" s="51" t="s">
        <v>22</v>
      </c>
      <c r="P24" s="51"/>
      <c r="Q24" s="51"/>
      <c r="R24" s="51"/>
      <c r="S24" s="51"/>
      <c r="T24" s="51"/>
      <c r="U24" s="51"/>
      <c r="V24" s="51"/>
      <c r="W24" s="51"/>
      <c r="X24" s="51"/>
    </row>
    <row r="25" spans="1:26" x14ac:dyDescent="0.25">
      <c r="A25" s="60" t="s">
        <v>29</v>
      </c>
      <c r="B25" s="59" t="s">
        <v>30</v>
      </c>
      <c r="C25" s="12"/>
      <c r="D25" s="12"/>
      <c r="E25" s="12"/>
      <c r="F25" s="13" t="e">
        <f>AVERAGE(C25:E25)</f>
        <v>#DIV/0!</v>
      </c>
      <c r="G25" s="26" t="e">
        <f>F25-F26</f>
        <v>#DIV/0!</v>
      </c>
      <c r="H25" s="28"/>
      <c r="I25" s="28"/>
      <c r="J25" s="28"/>
      <c r="K25" s="30" t="e">
        <f>(G25-$E$20)/$C$20*((0.23+H25)/(0.03+H25))/(H25*J25)*I25</f>
        <v>#DIV/0!</v>
      </c>
    </row>
    <row r="26" spans="1:26" x14ac:dyDescent="0.25">
      <c r="A26" s="61"/>
      <c r="B26" s="59" t="s">
        <v>31</v>
      </c>
      <c r="C26" s="12"/>
      <c r="D26" s="12"/>
      <c r="E26" s="12"/>
      <c r="F26" s="13" t="e">
        <f>AVERAGE(C26:E26)</f>
        <v>#DIV/0!</v>
      </c>
      <c r="G26" s="27"/>
      <c r="H26" s="29"/>
      <c r="I26" s="29"/>
      <c r="J26" s="29"/>
      <c r="K26" s="31"/>
    </row>
    <row r="39" ht="15" customHeight="1" x14ac:dyDescent="0.25"/>
    <row r="43" ht="15" customHeight="1" x14ac:dyDescent="0.25"/>
  </sheetData>
  <mergeCells count="38">
    <mergeCell ref="O22:X22"/>
    <mergeCell ref="O23:X23"/>
    <mergeCell ref="O24:X24"/>
    <mergeCell ref="A1:M3"/>
    <mergeCell ref="O19:X19"/>
    <mergeCell ref="O20:X20"/>
    <mergeCell ref="O21:X21"/>
    <mergeCell ref="O11:X12"/>
    <mergeCell ref="O15:X16"/>
    <mergeCell ref="O10:X10"/>
    <mergeCell ref="O13:X13"/>
    <mergeCell ref="O14:X14"/>
    <mergeCell ref="O17:X17"/>
    <mergeCell ref="O18:X18"/>
    <mergeCell ref="O3:X3"/>
    <mergeCell ref="O4:X4"/>
    <mergeCell ref="O5:X5"/>
    <mergeCell ref="O6:X7"/>
    <mergeCell ref="O8:X9"/>
    <mergeCell ref="A25:A26"/>
    <mergeCell ref="G25:G26"/>
    <mergeCell ref="I25:I26"/>
    <mergeCell ref="J25:J26"/>
    <mergeCell ref="K25:K26"/>
    <mergeCell ref="H25:H26"/>
    <mergeCell ref="A23:A24"/>
    <mergeCell ref="G23:G24"/>
    <mergeCell ref="I23:I24"/>
    <mergeCell ref="J23:J24"/>
    <mergeCell ref="K23:K24"/>
    <mergeCell ref="H23:H24"/>
    <mergeCell ref="B6:C7"/>
    <mergeCell ref="A6:A7"/>
    <mergeCell ref="D6:D7"/>
    <mergeCell ref="E6:E7"/>
    <mergeCell ref="C22:E22"/>
    <mergeCell ref="A16:E19"/>
    <mergeCell ref="A5:E5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高博</cp:lastModifiedBy>
  <dcterms:created xsi:type="dcterms:W3CDTF">2006-09-16T00:00:00Z</dcterms:created>
  <dcterms:modified xsi:type="dcterms:W3CDTF">2024-04-30T06:49:38Z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64D437B28F2441918F2F187A46D090B8_13</vt:lpwstr>
  </property>
  <property fmtid="{D5CDD505-2E9C-101B-9397-08002B2CF9AE}" pid="3" name="KSOProductBuildVer">
    <vt:lpwstr>2052-12.1.0.16120</vt:lpwstr>
  </property>
</Properties>
</file>