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<sst xmlns="http://schemas.openxmlformats.org/spreadsheetml/2006/main" count="38" uniqueCount="35">
  <si>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t>E-BC-K801-M</t>
  </si>
  <si>
    <t>Calculation</t>
  </si>
  <si>
    <t>The standard curve:</t>
  </si>
  <si>
    <t>Standard curve</t>
  </si>
  <si>
    <t>1. Average the duplicate reading for each standard.</t>
  </si>
  <si>
    <r>
      <rPr>
        <sz val="12"/>
        <color theme="1"/>
        <rFont val="Times New Roman"/>
        <charset val="134"/>
      </rPr>
      <t>2. Subtract the mean OD value of the blank (Standard #</t>
    </r>
    <r>
      <rPr>
        <sz val="12"/>
        <color theme="1"/>
        <rFont val="宋体"/>
        <charset val="134"/>
      </rPr>
      <t>①</t>
    </r>
    <r>
      <rPr>
        <sz val="12"/>
        <color theme="1"/>
        <rFont val="Times New Roman"/>
        <charset val="134"/>
      </rPr>
      <t>) from all standard readings. This is the absoluted OD value.</t>
    </r>
  </si>
  <si>
    <t>Concentration (mmol/L)</t>
  </si>
  <si>
    <t>A1</t>
  </si>
  <si>
    <t>A2</t>
  </si>
  <si>
    <t>∆A</t>
  </si>
  <si>
    <t>Average OD</t>
  </si>
  <si>
    <t>Absoluted OD</t>
  </si>
  <si>
    <t>3. Plot the standard curve by using absoluted OD value of standard and correspondent concentration as y-axis and x-axis respectively. Create the standard curve (y = ax + b) with graph software (or EXCEL).</t>
  </si>
  <si>
    <t>Liquid sample (Trolox is used as a reference substance for total antioxidant status):</t>
  </si>
  <si>
    <t xml:space="preserve">TAS (mmol Trolox Equiv. /L) = (ΔABlank – ΔASample - b) ÷ a × f
</t>
  </si>
  <si>
    <t>Tissue sample:</t>
  </si>
  <si>
    <t xml:space="preserve">TAS (mmol Trolox Equiv. /kg wet weight)
= (ΔABlank – ΔASample - b) ÷ a ÷ (m ÷ v) × f
</t>
  </si>
  <si>
    <r>
      <rPr>
        <b/>
        <sz val="11"/>
        <color theme="1"/>
        <rFont val="Times New Roman"/>
        <charset val="134"/>
      </rPr>
      <t>[Note]</t>
    </r>
    <r>
      <rPr>
        <b/>
        <sz val="11"/>
        <color theme="1"/>
        <rFont val="宋体"/>
        <charset val="134"/>
      </rPr>
      <t>：</t>
    </r>
  </si>
  <si>
    <t>∆ASample: The OD value of sample (A2 - A1).</t>
  </si>
  <si>
    <t xml:space="preserve">Plot the standard curve by using OD value of standard and correspondent concentration as y-axis and x-axis respectively.The standard curve is: y= ax + b. </t>
  </si>
  <si>
    <r>
      <rPr>
        <sz val="11"/>
        <color theme="1"/>
        <rFont val="Times New Roman"/>
        <charset val="134"/>
      </rPr>
      <t>m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The weight of tissue sample (g).</t>
    </r>
  </si>
  <si>
    <r>
      <rPr>
        <sz val="11"/>
        <color theme="1"/>
        <rFont val="Times New Roman"/>
        <charset val="134"/>
      </rPr>
      <t>V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The volume of added homogenate (mL).</t>
    </r>
  </si>
  <si>
    <t>f: Dilution factor of sample before test.</t>
  </si>
  <si>
    <t>a:</t>
  </si>
  <si>
    <t>b:</t>
  </si>
  <si>
    <t>Average A1</t>
  </si>
  <si>
    <t>Average A2</t>
  </si>
  <si>
    <t>∆ASample</t>
  </si>
  <si>
    <t>m</t>
  </si>
  <si>
    <t>V</t>
  </si>
  <si>
    <t>f</t>
  </si>
  <si>
    <t>TAS (mmol Trolox Equiv./L or  mmol Trolox Equiv./kg wet weight)</t>
  </si>
  <si>
    <t>Liquid sample</t>
  </si>
  <si>
    <t>/</t>
  </si>
  <si>
    <t>Tissue sample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</si>
</sst>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  <numFmt numFmtId="177" formatCode="0.000_ "/>
  </numFmts>
  <fonts count="2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rgb="FFFF0000"/>
      <name val="Times New Roman"/>
      <charset val="134"/>
    </font>
    <font>
      <b/>
      <sz val="12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8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9" borderId="17" applyNumberFormat="0" applyAlignment="0" applyProtection="0">
      <alignment vertical="center"/>
    </xf>
    <xf numFmtId="0" fontId="16" fillId="10" borderId="18" applyNumberFormat="0" applyAlignment="0" applyProtection="0">
      <alignment vertical="center"/>
    </xf>
    <xf numFmtId="0" fontId="17" fillId="10" borderId="17" applyNumberFormat="0" applyAlignment="0" applyProtection="0">
      <alignment vertical="center"/>
    </xf>
    <xf numFmtId="0" fontId="18" fillId="11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</cellStyleXfs>
  <cellXfs count="5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176" fontId="1" fillId="0" borderId="4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center"/>
    </xf>
    <xf numFmtId="0" fontId="1" fillId="5" borderId="7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0" xfId="0" applyFont="1" applyAlignment="1"/>
    <xf numFmtId="176" fontId="1" fillId="0" borderId="3" xfId="0" applyNumberFormat="1" applyFont="1" applyFill="1" applyBorder="1" applyAlignment="1">
      <alignment horizontal="left" vertical="center"/>
    </xf>
    <xf numFmtId="0" fontId="1" fillId="5" borderId="6" xfId="0" applyFont="1" applyFill="1" applyBorder="1" applyAlignment="1">
      <alignment horizontal="left" vertical="center"/>
    </xf>
    <xf numFmtId="177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7" fontId="1" fillId="7" borderId="3" xfId="0" applyNumberFormat="1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/>
    <xf numFmtId="0" fontId="1" fillId="0" borderId="0" xfId="0" applyFont="1" applyBorder="1" applyAlignment="1"/>
    <xf numFmtId="0" fontId="4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8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Standard Curve</a:t>
            </a:r>
            <a:endParaRPr lang="zh-CN" altLang="zh-CN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61891294838145"/>
                  <c:y val="-0.54700108290659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</c:trendlineLbl>
          </c:trendline>
          <c:xVal>
            <c:numRef>
              <c:f>Sheet1!$A$8:$A$15</c:f>
              <c:numCache>
                <c:formatCode>General</c:formatCode>
                <c:ptCount val="8"/>
                <c:pt idx="0">
                  <c:v>0</c:v>
                </c:pt>
                <c:pt idx="1">
                  <c:v>0.4</c:v>
                </c:pt>
                <c:pt idx="2">
                  <c:v>0.8</c:v>
                </c:pt>
                <c:pt idx="3">
                  <c:v>1.2</c:v>
                </c:pt>
                <c:pt idx="4">
                  <c:v>1.4</c:v>
                </c:pt>
                <c:pt idx="5">
                  <c:v>1.6</c:v>
                </c:pt>
                <c:pt idx="6">
                  <c:v>1.8</c:v>
                </c:pt>
                <c:pt idx="7">
                  <c:v>2</c:v>
                </c:pt>
              </c:numCache>
            </c:numRef>
          </c:xVal>
          <c:yVal>
            <c:numRef>
              <c:f>Sheet1!$I$8:$I$15</c:f>
              <c:numCache>
                <c:formatCode>0.000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9408488"/>
        <c:axId val="369408880"/>
      </c:scatterChart>
      <c:valAx>
        <c:axId val="369408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69408880"/>
        <c:crosses val="autoZero"/>
        <c:crossBetween val="midCat"/>
      </c:valAx>
      <c:valAx>
        <c:axId val="36940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694084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9</xdr:col>
      <xdr:colOff>276225</xdr:colOff>
      <xdr:row>3</xdr:row>
      <xdr:rowOff>138112</xdr:rowOff>
    </xdr:from>
    <xdr:to>
      <xdr:col>15</xdr:col>
      <xdr:colOff>95250</xdr:colOff>
      <xdr:row>17</xdr:row>
      <xdr:rowOff>4762</xdr:rowOff>
    </xdr:to>
    <xdr:graphicFrame>
      <xdr:nvGraphicFramePr>
        <xdr:cNvPr id="2" name="图表 1"/>
        <xdr:cNvGraphicFramePr/>
      </xdr:nvGraphicFramePr>
      <xdr:xfrm>
        <a:off x="6886575" y="718820"/>
        <a:ext cx="4572000" cy="26955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8"/>
  <sheetViews>
    <sheetView tabSelected="1" workbookViewId="0">
      <selection activeCell="O23" sqref="O23"/>
    </sheetView>
  </sheetViews>
  <sheetFormatPr defaultColWidth="9" defaultRowHeight="15"/>
  <cols>
    <col min="1" max="1" width="12.875" style="1" customWidth="1"/>
    <col min="2" max="3" width="9.5" style="1" customWidth="1"/>
    <col min="4" max="8" width="9" style="1"/>
    <col min="9" max="9" width="9.875" style="1" customWidth="1"/>
    <col min="10" max="11" width="11.875" style="1" customWidth="1"/>
    <col min="12" max="14" width="9.875" style="1" customWidth="1"/>
    <col min="15" max="16384" width="9" style="1"/>
  </cols>
  <sheetData>
    <row r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spans="1:26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Q3" s="32" t="s">
        <v>1</v>
      </c>
      <c r="R3" s="33"/>
      <c r="S3" s="33"/>
      <c r="T3" s="33"/>
      <c r="U3" s="33"/>
      <c r="V3" s="33"/>
      <c r="W3" s="33"/>
      <c r="X3" s="33"/>
      <c r="Y3" s="33"/>
      <c r="Z3" s="33"/>
    </row>
    <row r="4" customHeight="1" spans="17:26">
      <c r="Q4" s="34" t="s">
        <v>2</v>
      </c>
      <c r="R4" s="35"/>
      <c r="S4" s="35"/>
      <c r="T4" s="35"/>
      <c r="U4" s="35"/>
      <c r="V4" s="35"/>
      <c r="W4" s="35"/>
      <c r="X4" s="35"/>
      <c r="Y4" s="35"/>
      <c r="Z4" s="50"/>
    </row>
    <row r="5" ht="15.75" spans="1:26">
      <c r="A5" s="3" t="s">
        <v>3</v>
      </c>
      <c r="B5" s="3"/>
      <c r="C5" s="3"/>
      <c r="D5" s="3"/>
      <c r="E5" s="3"/>
      <c r="F5" s="3"/>
      <c r="G5" s="3"/>
      <c r="H5" s="3"/>
      <c r="I5" s="3"/>
      <c r="Q5" s="36" t="s">
        <v>4</v>
      </c>
      <c r="R5" s="37"/>
      <c r="S5" s="37"/>
      <c r="T5" s="37"/>
      <c r="U5" s="37"/>
      <c r="V5" s="37"/>
      <c r="W5" s="37"/>
      <c r="X5" s="37"/>
      <c r="Y5" s="37"/>
      <c r="Z5" s="51"/>
    </row>
    <row r="6" spans="1:26">
      <c r="A6" s="3"/>
      <c r="B6" s="3"/>
      <c r="C6" s="3"/>
      <c r="D6" s="3"/>
      <c r="E6" s="3"/>
      <c r="F6" s="3"/>
      <c r="G6" s="3"/>
      <c r="H6" s="3"/>
      <c r="I6" s="3"/>
      <c r="Q6" s="38" t="s">
        <v>5</v>
      </c>
      <c r="R6" s="39"/>
      <c r="S6" s="39"/>
      <c r="T6" s="39"/>
      <c r="U6" s="39"/>
      <c r="V6" s="39"/>
      <c r="W6" s="39"/>
      <c r="X6" s="39"/>
      <c r="Y6" s="39"/>
      <c r="Z6" s="52"/>
    </row>
    <row r="7" ht="27" customHeight="1" spans="1:26">
      <c r="A7" s="4" t="s">
        <v>6</v>
      </c>
      <c r="B7" s="5" t="s">
        <v>7</v>
      </c>
      <c r="C7" s="5"/>
      <c r="D7" s="6" t="s">
        <v>8</v>
      </c>
      <c r="E7" s="6"/>
      <c r="F7" s="5" t="s">
        <v>9</v>
      </c>
      <c r="G7" s="5"/>
      <c r="H7" s="7" t="s">
        <v>10</v>
      </c>
      <c r="I7" s="7" t="s">
        <v>11</v>
      </c>
      <c r="Q7" s="40"/>
      <c r="R7" s="41"/>
      <c r="S7" s="41"/>
      <c r="T7" s="41"/>
      <c r="U7" s="41"/>
      <c r="V7" s="41"/>
      <c r="W7" s="41"/>
      <c r="X7" s="41"/>
      <c r="Y7" s="41"/>
      <c r="Z7" s="53"/>
    </row>
    <row r="8" spans="1:26">
      <c r="A8" s="8">
        <v>0</v>
      </c>
      <c r="B8" s="8"/>
      <c r="C8" s="8"/>
      <c r="D8" s="9"/>
      <c r="E8" s="9"/>
      <c r="F8" s="10">
        <f>D8-B8</f>
        <v>0</v>
      </c>
      <c r="G8" s="10">
        <f>E8-C8</f>
        <v>0</v>
      </c>
      <c r="H8" s="11">
        <f>AVERAGE(F8:G8)</f>
        <v>0</v>
      </c>
      <c r="I8" s="24">
        <f>$H$8-H8</f>
        <v>0</v>
      </c>
      <c r="Q8" s="38" t="s">
        <v>12</v>
      </c>
      <c r="R8" s="39"/>
      <c r="S8" s="39"/>
      <c r="T8" s="39"/>
      <c r="U8" s="39"/>
      <c r="V8" s="39"/>
      <c r="W8" s="39"/>
      <c r="X8" s="39"/>
      <c r="Y8" s="39"/>
      <c r="Z8" s="52"/>
    </row>
    <row r="9" spans="1:26">
      <c r="A9" s="8">
        <v>0.4</v>
      </c>
      <c r="B9" s="8"/>
      <c r="C9" s="8"/>
      <c r="D9" s="9"/>
      <c r="E9" s="9"/>
      <c r="F9" s="10">
        <f t="shared" ref="F9:G15" si="0">D9-B9</f>
        <v>0</v>
      </c>
      <c r="G9" s="10">
        <f t="shared" si="0"/>
        <v>0</v>
      </c>
      <c r="H9" s="11">
        <f t="shared" ref="H9:H15" si="1">AVERAGE(F9:G9)</f>
        <v>0</v>
      </c>
      <c r="I9" s="24">
        <f t="shared" ref="I9:I15" si="2">$H$8-H9</f>
        <v>0</v>
      </c>
      <c r="Q9" s="40"/>
      <c r="R9" s="41"/>
      <c r="S9" s="41"/>
      <c r="T9" s="41"/>
      <c r="U9" s="41"/>
      <c r="V9" s="41"/>
      <c r="W9" s="41"/>
      <c r="X9" s="41"/>
      <c r="Y9" s="41"/>
      <c r="Z9" s="53"/>
    </row>
    <row r="10" spans="1:26">
      <c r="A10" s="8">
        <v>0.8</v>
      </c>
      <c r="B10" s="8"/>
      <c r="C10" s="8"/>
      <c r="D10" s="9"/>
      <c r="E10" s="9"/>
      <c r="F10" s="10">
        <f t="shared" si="0"/>
        <v>0</v>
      </c>
      <c r="G10" s="10">
        <f t="shared" si="0"/>
        <v>0</v>
      </c>
      <c r="H10" s="11">
        <f t="shared" si="1"/>
        <v>0</v>
      </c>
      <c r="I10" s="24">
        <f t="shared" si="2"/>
        <v>0</v>
      </c>
      <c r="Q10" s="42" t="s">
        <v>13</v>
      </c>
      <c r="R10" s="43"/>
      <c r="S10" s="43"/>
      <c r="T10" s="43"/>
      <c r="U10" s="43"/>
      <c r="V10" s="43"/>
      <c r="W10" s="43"/>
      <c r="X10" s="43"/>
      <c r="Y10" s="43"/>
      <c r="Z10" s="54"/>
    </row>
    <row r="11" spans="1:26">
      <c r="A11" s="8">
        <v>1.2</v>
      </c>
      <c r="B11" s="8"/>
      <c r="C11" s="8"/>
      <c r="D11" s="9"/>
      <c r="E11" s="9"/>
      <c r="F11" s="10">
        <f t="shared" si="0"/>
        <v>0</v>
      </c>
      <c r="G11" s="10">
        <f t="shared" si="0"/>
        <v>0</v>
      </c>
      <c r="H11" s="11">
        <f t="shared" si="1"/>
        <v>0</v>
      </c>
      <c r="I11" s="24">
        <f t="shared" si="2"/>
        <v>0</v>
      </c>
      <c r="Q11" s="44" t="s">
        <v>14</v>
      </c>
      <c r="R11" s="45"/>
      <c r="S11" s="45"/>
      <c r="T11" s="45"/>
      <c r="U11" s="45"/>
      <c r="V11" s="45"/>
      <c r="W11" s="45"/>
      <c r="X11" s="45"/>
      <c r="Y11" s="45"/>
      <c r="Z11" s="45"/>
    </row>
    <row r="12" spans="1:26">
      <c r="A12" s="8">
        <v>1.4</v>
      </c>
      <c r="B12" s="8"/>
      <c r="C12" s="8"/>
      <c r="D12" s="9"/>
      <c r="E12" s="9"/>
      <c r="F12" s="10">
        <f t="shared" si="0"/>
        <v>0</v>
      </c>
      <c r="G12" s="10">
        <f t="shared" si="0"/>
        <v>0</v>
      </c>
      <c r="H12" s="11">
        <f t="shared" si="1"/>
        <v>0</v>
      </c>
      <c r="I12" s="24">
        <f t="shared" si="2"/>
        <v>0</v>
      </c>
      <c r="Q12" s="42" t="s">
        <v>15</v>
      </c>
      <c r="R12" s="43"/>
      <c r="S12" s="43"/>
      <c r="T12" s="43"/>
      <c r="U12" s="43"/>
      <c r="V12" s="43"/>
      <c r="W12" s="43"/>
      <c r="X12" s="43"/>
      <c r="Y12" s="43"/>
      <c r="Z12" s="54"/>
    </row>
    <row r="13" spans="1:26">
      <c r="A13" s="8">
        <v>1.6</v>
      </c>
      <c r="B13" s="8"/>
      <c r="C13" s="8"/>
      <c r="D13" s="9"/>
      <c r="E13" s="9"/>
      <c r="F13" s="10">
        <f t="shared" si="0"/>
        <v>0</v>
      </c>
      <c r="G13" s="10">
        <f>E13-C13</f>
        <v>0</v>
      </c>
      <c r="H13" s="11">
        <f t="shared" si="1"/>
        <v>0</v>
      </c>
      <c r="I13" s="24">
        <f t="shared" si="2"/>
        <v>0</v>
      </c>
      <c r="Q13" s="45" t="s">
        <v>16</v>
      </c>
      <c r="R13" s="45"/>
      <c r="S13" s="45"/>
      <c r="T13" s="45"/>
      <c r="U13" s="45"/>
      <c r="V13" s="45"/>
      <c r="W13" s="45"/>
      <c r="X13" s="45"/>
      <c r="Y13" s="45"/>
      <c r="Z13" s="45"/>
    </row>
    <row r="14" spans="1:26">
      <c r="A14" s="8">
        <v>1.8</v>
      </c>
      <c r="B14" s="8"/>
      <c r="C14" s="8"/>
      <c r="D14" s="9"/>
      <c r="E14" s="9"/>
      <c r="F14" s="10">
        <f t="shared" si="0"/>
        <v>0</v>
      </c>
      <c r="G14" s="10">
        <f t="shared" si="0"/>
        <v>0</v>
      </c>
      <c r="H14" s="11">
        <f t="shared" si="1"/>
        <v>0</v>
      </c>
      <c r="I14" s="24">
        <f t="shared" si="2"/>
        <v>0</v>
      </c>
      <c r="Q14" s="46" t="s">
        <v>17</v>
      </c>
      <c r="R14" s="47"/>
      <c r="S14" s="47"/>
      <c r="T14" s="47"/>
      <c r="U14" s="47"/>
      <c r="V14" s="47"/>
      <c r="W14" s="47"/>
      <c r="X14" s="47"/>
      <c r="Y14" s="47"/>
      <c r="Z14" s="47"/>
    </row>
    <row r="15" spans="1:26">
      <c r="A15" s="8">
        <v>2</v>
      </c>
      <c r="B15" s="8"/>
      <c r="C15" s="8"/>
      <c r="D15" s="9"/>
      <c r="E15" s="9"/>
      <c r="F15" s="10">
        <f t="shared" si="0"/>
        <v>0</v>
      </c>
      <c r="G15" s="10">
        <f t="shared" si="0"/>
        <v>0</v>
      </c>
      <c r="H15" s="11">
        <f t="shared" si="1"/>
        <v>0</v>
      </c>
      <c r="I15" s="24">
        <f t="shared" si="2"/>
        <v>0</v>
      </c>
      <c r="Q15" s="48" t="s">
        <v>18</v>
      </c>
      <c r="R15" s="48"/>
      <c r="S15" s="48"/>
      <c r="T15" s="48"/>
      <c r="U15" s="48"/>
      <c r="V15" s="48"/>
      <c r="W15" s="48"/>
      <c r="X15" s="48"/>
      <c r="Y15" s="48"/>
      <c r="Z15" s="48"/>
    </row>
    <row r="16" customHeight="1" spans="1:26">
      <c r="A16" s="12" t="s">
        <v>19</v>
      </c>
      <c r="B16" s="12"/>
      <c r="C16" s="12"/>
      <c r="D16" s="12"/>
      <c r="E16" s="12"/>
      <c r="F16" s="12"/>
      <c r="G16" s="12"/>
      <c r="H16" s="12"/>
      <c r="I16" s="12"/>
      <c r="Q16" s="47" t="s">
        <v>20</v>
      </c>
      <c r="R16" s="47"/>
      <c r="S16" s="47"/>
      <c r="T16" s="47"/>
      <c r="U16" s="47"/>
      <c r="V16" s="47"/>
      <c r="W16" s="47"/>
      <c r="X16" s="47"/>
      <c r="Y16" s="47"/>
      <c r="Z16" s="47"/>
    </row>
    <row r="17" spans="1:26">
      <c r="A17" s="12"/>
      <c r="B17" s="12"/>
      <c r="C17" s="12"/>
      <c r="D17" s="12"/>
      <c r="E17" s="12"/>
      <c r="F17" s="12"/>
      <c r="G17" s="12"/>
      <c r="H17" s="12"/>
      <c r="I17" s="12"/>
      <c r="Q17" s="48" t="s">
        <v>21</v>
      </c>
      <c r="R17" s="48"/>
      <c r="S17" s="48"/>
      <c r="T17" s="48"/>
      <c r="U17" s="48"/>
      <c r="V17" s="48"/>
      <c r="W17" s="48"/>
      <c r="X17" s="48"/>
      <c r="Y17" s="48"/>
      <c r="Z17" s="48"/>
    </row>
    <row r="18" ht="15.75" spans="1:26">
      <c r="A18" s="12"/>
      <c r="B18" s="12"/>
      <c r="C18" s="12"/>
      <c r="D18" s="12"/>
      <c r="E18" s="12"/>
      <c r="F18" s="12"/>
      <c r="G18" s="12"/>
      <c r="H18" s="12"/>
      <c r="I18" s="12"/>
      <c r="Q18" s="48" t="s">
        <v>22</v>
      </c>
      <c r="R18" s="48"/>
      <c r="S18" s="48"/>
      <c r="T18" s="48"/>
      <c r="U18" s="48"/>
      <c r="V18" s="48"/>
      <c r="W18" s="48"/>
      <c r="X18" s="48"/>
      <c r="Y18" s="48"/>
      <c r="Z18" s="48"/>
    </row>
    <row r="19" ht="15.75" spans="1:26">
      <c r="A19" s="13"/>
      <c r="B19" s="13"/>
      <c r="C19" s="13"/>
      <c r="D19" s="14"/>
      <c r="E19" s="14"/>
      <c r="F19" s="15" t="s">
        <v>23</v>
      </c>
      <c r="G19" s="16">
        <f>SLOPE(I8:I15,A8:A15)</f>
        <v>0</v>
      </c>
      <c r="H19" s="17" t="s">
        <v>24</v>
      </c>
      <c r="I19" s="25">
        <f>INTERCEPT(I8:I15,A8:A15)</f>
        <v>0</v>
      </c>
      <c r="Q19" s="49"/>
      <c r="R19" s="49"/>
      <c r="S19" s="49"/>
      <c r="T19" s="49"/>
      <c r="U19" s="49"/>
      <c r="V19" s="49"/>
      <c r="W19" s="49"/>
      <c r="X19" s="49"/>
      <c r="Y19" s="49"/>
      <c r="Z19" s="49"/>
    </row>
    <row r="20" spans="17:26">
      <c r="Q20" s="49"/>
      <c r="R20" s="49"/>
      <c r="S20" s="49"/>
      <c r="T20" s="49"/>
      <c r="U20" s="49"/>
      <c r="V20" s="49"/>
      <c r="W20" s="49"/>
      <c r="X20" s="49"/>
      <c r="Y20" s="49"/>
      <c r="Z20" s="49"/>
    </row>
    <row r="21" ht="41.25" customHeight="1" spans="1:13">
      <c r="A21" s="18"/>
      <c r="B21" s="19" t="s">
        <v>7</v>
      </c>
      <c r="C21" s="19"/>
      <c r="D21" s="19" t="s">
        <v>25</v>
      </c>
      <c r="E21" s="19" t="s">
        <v>8</v>
      </c>
      <c r="F21" s="19"/>
      <c r="G21" s="19" t="s">
        <v>26</v>
      </c>
      <c r="H21" s="19" t="s">
        <v>27</v>
      </c>
      <c r="I21" s="19" t="s">
        <v>28</v>
      </c>
      <c r="J21" s="19" t="s">
        <v>29</v>
      </c>
      <c r="K21" s="19" t="s">
        <v>30</v>
      </c>
      <c r="L21" s="19" t="s">
        <v>31</v>
      </c>
      <c r="M21" s="19"/>
    </row>
    <row r="22" spans="1:13">
      <c r="A22" s="20" t="s">
        <v>32</v>
      </c>
      <c r="B22" s="21"/>
      <c r="C22" s="21"/>
      <c r="D22" s="21" t="e">
        <f>AVERAGE(B22:C22)</f>
        <v>#DIV/0!</v>
      </c>
      <c r="E22" s="21"/>
      <c r="F22" s="21"/>
      <c r="G22" s="21" t="e">
        <f>AVERAGE(E22:F22)</f>
        <v>#DIV/0!</v>
      </c>
      <c r="H22" s="22" t="e">
        <f>G22-D22</f>
        <v>#DIV/0!</v>
      </c>
      <c r="I22" s="26" t="s">
        <v>33</v>
      </c>
      <c r="J22" s="27" t="s">
        <v>33</v>
      </c>
      <c r="K22" s="21"/>
      <c r="L22" s="28" t="e">
        <f>($H$8-H22-$I$19)/$G$19*K22</f>
        <v>#DIV/0!</v>
      </c>
      <c r="M22" s="29"/>
    </row>
    <row r="23" spans="1:13">
      <c r="A23" s="20" t="s">
        <v>34</v>
      </c>
      <c r="B23" s="21"/>
      <c r="C23" s="21"/>
      <c r="D23" s="21" t="e">
        <f>AVERAGE(B23:C23)</f>
        <v>#DIV/0!</v>
      </c>
      <c r="E23" s="21"/>
      <c r="F23" s="21"/>
      <c r="G23" s="21" t="e">
        <f>AVERAGE(E23:F23)</f>
        <v>#DIV/0!</v>
      </c>
      <c r="H23" s="22" t="e">
        <f>G23-D23</f>
        <v>#DIV/0!</v>
      </c>
      <c r="I23" s="30"/>
      <c r="J23" s="31"/>
      <c r="K23" s="21"/>
      <c r="L23" s="28" t="e">
        <f>($H$8-H23-$I$19)/$G$19/(I23/J23)*K23</f>
        <v>#DIV/0!</v>
      </c>
      <c r="M23" s="29"/>
    </row>
    <row r="24" spans="4:14">
      <c r="D24" s="23"/>
      <c r="E24" s="23"/>
      <c r="F24" s="23"/>
      <c r="G24" s="23"/>
      <c r="J24" s="23"/>
      <c r="K24" s="23"/>
      <c r="L24" s="23"/>
      <c r="M24" s="23"/>
      <c r="N24" s="23"/>
    </row>
    <row r="25" spans="11:14">
      <c r="K25" s="23"/>
      <c r="L25" s="23"/>
      <c r="M25" s="23"/>
      <c r="N25" s="23"/>
    </row>
    <row r="26" spans="11:14">
      <c r="K26" s="23"/>
      <c r="L26" s="23"/>
      <c r="M26" s="23"/>
      <c r="N26" s="23"/>
    </row>
    <row r="27" spans="11:14">
      <c r="K27" s="23"/>
      <c r="L27" s="23"/>
      <c r="M27" s="23"/>
      <c r="N27" s="23"/>
    </row>
    <row r="28" spans="11:14">
      <c r="K28" s="23"/>
      <c r="L28" s="23"/>
      <c r="M28" s="23"/>
      <c r="N28" s="23"/>
    </row>
  </sheetData>
  <mergeCells count="25">
    <mergeCell ref="Q3:Z3"/>
    <mergeCell ref="Q4:Z4"/>
    <mergeCell ref="Q5:Z5"/>
    <mergeCell ref="B7:C7"/>
    <mergeCell ref="D7:E7"/>
    <mergeCell ref="F7:G7"/>
    <mergeCell ref="Q10:Z10"/>
    <mergeCell ref="Q11:Z11"/>
    <mergeCell ref="Q12:Z12"/>
    <mergeCell ref="Q13:Z13"/>
    <mergeCell ref="Q14:Z14"/>
    <mergeCell ref="Q15:Z15"/>
    <mergeCell ref="Q16:Z16"/>
    <mergeCell ref="Q17:Z17"/>
    <mergeCell ref="Q18:Z18"/>
    <mergeCell ref="B21:C21"/>
    <mergeCell ref="E21:F21"/>
    <mergeCell ref="L21:M21"/>
    <mergeCell ref="L22:M22"/>
    <mergeCell ref="L23:M23"/>
    <mergeCell ref="A16:I18"/>
    <mergeCell ref="A1:N3"/>
    <mergeCell ref="A5:I6"/>
    <mergeCell ref="Q6:Z7"/>
    <mergeCell ref="Q8:Z9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Gao</cp:lastModifiedBy>
  <dcterms:created xsi:type="dcterms:W3CDTF">2006-09-16T00:00:00Z</dcterms:created>
  <dcterms:modified xsi:type="dcterms:W3CDTF">2024-09-13T02:33:10Z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F5FD419AEAD54172824C650EAEF1B720_12</vt:lpwstr>
  </property>
  <property fmtid="{D5CDD505-2E9C-101B-9397-08002B2CF9AE}" pid="3" name="KSOProductBuildVer">
    <vt:lpwstr>2052-12.1.0.17857</vt:lpwstr>
  </property>
</Properties>
</file>