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Cell Total Ir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<sst xmlns="http://schemas.openxmlformats.org/spreadsheetml/2006/main" count="29" uniqueCount="27">
  <si>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E-BC-K880-M</t>
  </si>
  <si>
    <t>Calculation</t>
  </si>
  <si>
    <r>
      <rPr>
        <sz val="11"/>
        <color theme="1"/>
        <rFont val="Times New Roman"/>
        <charset val="134"/>
      </rPr>
      <t>Fe</t>
    </r>
    <r>
      <rPr>
        <sz val="11"/>
        <color theme="1"/>
        <rFont val="Times New Roman"/>
        <charset val="134"/>
      </rPr>
      <t xml:space="preserve"> content (nmol/10</t>
    </r>
    <r>
      <rPr>
        <vertAlign val="superscript"/>
        <sz val="11"/>
        <color theme="1"/>
        <rFont val="Times New Roman"/>
        <charset val="134"/>
      </rPr>
      <t>6</t>
    </r>
    <r>
      <rPr>
        <sz val="11"/>
        <color theme="1"/>
        <rFont val="Times New Roman"/>
        <charset val="134"/>
      </rPr>
      <t xml:space="preserve"> ) =  (∆A - b) ÷ a ÷ (N ÷ V) × f </t>
    </r>
  </si>
  <si>
    <t>Standard curve</t>
  </si>
  <si>
    <t>[Note]:</t>
  </si>
  <si>
    <t>y: ODStandard – ODBlank (ODBlank is the OD value when the standard concentration is 0).</t>
  </si>
  <si>
    <t>Concentration  (μmol/L )</t>
  </si>
  <si>
    <t>OD Value</t>
  </si>
  <si>
    <t>Average OD</t>
  </si>
  <si>
    <t>Absoluted OD</t>
  </si>
  <si>
    <t>x: The concentration of Standard;</t>
  </si>
  <si>
    <t>a: The slope of standard curve;</t>
  </si>
  <si>
    <t>b: The intercept of standard curve.</t>
  </si>
  <si>
    <t>ΔA: ODSample – ODBlank (ODBlank is the OD value when the standard concentration is 0).</t>
  </si>
  <si>
    <t>f: Dilution factor of sample before test.</t>
  </si>
  <si>
    <r>
      <rPr>
        <sz val="11"/>
        <color theme="1"/>
        <rFont val="Times New Roman"/>
        <charset val="134"/>
      </rPr>
      <t>N: The number of cell sample/10</t>
    </r>
    <r>
      <rPr>
        <vertAlign val="superscript"/>
        <sz val="11"/>
        <color theme="1"/>
        <rFont val="Times New Roman"/>
        <charset val="134"/>
      </rPr>
      <t>6</t>
    </r>
    <r>
      <rPr>
        <sz val="11"/>
        <color theme="1"/>
        <rFont val="Times New Roman"/>
        <charset val="134"/>
      </rPr>
      <t>.</t>
    </r>
  </si>
  <si>
    <t>V: The volume of regent 1 in the preparation step of cell, mL.</t>
  </si>
  <si>
    <t xml:space="preserve">Plot the standard curve by using OD value of standard and correspondent concentration as y-axis and x-axis respectively.The standard curve is: y= ax + b. </t>
  </si>
  <si>
    <t>a:</t>
  </si>
  <si>
    <t>b:</t>
  </si>
  <si>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</t>
    </r>
  </si>
  <si>
    <t>N</t>
  </si>
  <si>
    <t xml:space="preserve">V/mL </t>
  </si>
  <si>
    <t>f</t>
  </si>
  <si>
    <r>
      <rPr>
        <sz val="11"/>
        <color theme="1"/>
        <rFont val="Times New Roman"/>
        <charset val="134"/>
      </rPr>
      <t>Fe content        (nmol/10</t>
    </r>
    <r>
      <rPr>
        <vertAlign val="superscript"/>
        <sz val="11"/>
        <color theme="1"/>
        <rFont val="Times New Roman"/>
        <charset val="134"/>
      </rPr>
      <t>6</t>
    </r>
    <r>
      <rPr>
        <sz val="11"/>
        <color theme="1"/>
        <rFont val="Times New Roman"/>
        <charset val="134"/>
      </rPr>
      <t xml:space="preserve"> )</t>
    </r>
  </si>
  <si>
    <t>Cell sample</t>
  </si>
  <si>
    <t>ODSample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</si>
</sst>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theme="1"/>
      <name val="Times New Roman"/>
      <charset val="134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8" fillId="10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6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/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7932414698163"/>
                  <c:y val="0.03243766404199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'Cell Total Iron'!$A$8:$A$15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'Cell Total Iron'!$E$8:$E$15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888728"/>
        <c:axId val="739887160"/>
      </c:scatterChart>
      <c:valAx>
        <c:axId val="739888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9887160"/>
        <c:crosses val="autoZero"/>
        <c:crossBetween val="midCat"/>
      </c:valAx>
      <c:valAx>
        <c:axId val="73988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9888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0a568a2-4f7f-40c0-8598-d67c07a0353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609600</xdr:colOff>
      <xdr:row>4</xdr:row>
      <xdr:rowOff>42862</xdr:rowOff>
    </xdr:from>
    <xdr:to>
      <xdr:col>12</xdr:col>
      <xdr:colOff>95250</xdr:colOff>
      <xdr:row>17</xdr:row>
      <xdr:rowOff>80962</xdr:rowOff>
    </xdr:to>
    <xdr:graphicFrame>
      <xdr:nvGraphicFramePr>
        <xdr:cNvPr id="2" name="图表 1"/>
        <xdr:cNvGraphicFramePr/>
      </xdr:nvGraphicFramePr>
      <xdr:xfrm>
        <a:off x="4400550" y="833120"/>
        <a:ext cx="4572000" cy="2714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workbookViewId="0">
      <selection activeCell="L25" sqref="L25"/>
    </sheetView>
  </sheetViews>
  <sheetFormatPr defaultColWidth="9" defaultRowHeight="1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customWidth="1"/>
    <col min="8" max="16384" width="9" style="1"/>
  </cols>
  <sheetData>
    <row r="1" ht="15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 t="s">
        <v>1</v>
      </c>
      <c r="P2" s="28"/>
      <c r="Q2" s="28"/>
      <c r="R2" s="28"/>
      <c r="S2" s="28"/>
      <c r="T2" s="28"/>
      <c r="U2" s="28"/>
      <c r="V2" s="28"/>
      <c r="W2" s="28"/>
      <c r="X2" s="28"/>
    </row>
    <row r="3" ht="15.75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9" t="s">
        <v>2</v>
      </c>
      <c r="P3" s="30"/>
      <c r="Q3" s="30"/>
      <c r="R3" s="30"/>
      <c r="S3" s="30"/>
      <c r="T3" s="30"/>
      <c r="U3" s="30"/>
      <c r="V3" s="30"/>
      <c r="W3" s="30"/>
      <c r="X3" s="49"/>
    </row>
    <row r="4" spans="15:24">
      <c r="O4" s="31"/>
      <c r="P4" s="32"/>
      <c r="Q4" s="32"/>
      <c r="R4" s="32"/>
      <c r="S4" s="32"/>
      <c r="T4" s="32"/>
      <c r="U4" s="32"/>
      <c r="V4" s="32"/>
      <c r="W4" s="32"/>
      <c r="X4" s="50"/>
    </row>
    <row r="5" spans="1:24">
      <c r="A5" s="3" t="s">
        <v>3</v>
      </c>
      <c r="B5" s="3"/>
      <c r="C5" s="3"/>
      <c r="D5" s="3"/>
      <c r="E5" s="3"/>
      <c r="O5" s="33" t="s">
        <v>4</v>
      </c>
      <c r="P5" s="34"/>
      <c r="Q5" s="34"/>
      <c r="R5" s="34"/>
      <c r="S5" s="34"/>
      <c r="T5" s="34"/>
      <c r="U5" s="34"/>
      <c r="V5" s="34"/>
      <c r="W5" s="34"/>
      <c r="X5" s="51"/>
    </row>
    <row r="6" spans="1:24">
      <c r="A6" s="3"/>
      <c r="B6" s="3"/>
      <c r="C6" s="3"/>
      <c r="D6" s="3"/>
      <c r="E6" s="3"/>
      <c r="O6" s="35" t="s">
        <v>5</v>
      </c>
      <c r="P6" s="35"/>
      <c r="Q6" s="35"/>
      <c r="R6" s="35"/>
      <c r="S6" s="35"/>
      <c r="T6" s="35"/>
      <c r="U6" s="35"/>
      <c r="V6" s="35"/>
      <c r="W6" s="35"/>
      <c r="X6" s="35"/>
    </row>
    <row r="7" ht="30" spans="1:24">
      <c r="A7" s="4" t="s">
        <v>6</v>
      </c>
      <c r="B7" s="5" t="s">
        <v>7</v>
      </c>
      <c r="C7" s="5"/>
      <c r="D7" s="4" t="s">
        <v>8</v>
      </c>
      <c r="E7" s="4" t="s">
        <v>9</v>
      </c>
      <c r="O7" s="36" t="s">
        <v>10</v>
      </c>
      <c r="P7" s="37"/>
      <c r="Q7" s="37"/>
      <c r="R7" s="37"/>
      <c r="S7" s="37"/>
      <c r="T7" s="37"/>
      <c r="U7" s="37"/>
      <c r="V7" s="37"/>
      <c r="W7" s="37"/>
      <c r="X7" s="52"/>
    </row>
    <row r="8" customHeight="1" spans="1:24">
      <c r="A8" s="6">
        <v>0</v>
      </c>
      <c r="B8" s="7"/>
      <c r="C8" s="7"/>
      <c r="D8" s="8" t="e">
        <f>AVERAGE(B8:C8)</f>
        <v>#DIV/0!</v>
      </c>
      <c r="E8" s="9" t="e">
        <f>D8-$D$8</f>
        <v>#DIV/0!</v>
      </c>
      <c r="O8" s="38" t="s">
        <v>11</v>
      </c>
      <c r="P8" s="39"/>
      <c r="Q8" s="39"/>
      <c r="R8" s="39"/>
      <c r="S8" s="39"/>
      <c r="T8" s="39"/>
      <c r="U8" s="39"/>
      <c r="V8" s="39"/>
      <c r="W8" s="39"/>
      <c r="X8" s="53"/>
    </row>
    <row r="9" customHeight="1" spans="1:24">
      <c r="A9" s="6">
        <v>5</v>
      </c>
      <c r="B9" s="7"/>
      <c r="C9" s="7"/>
      <c r="D9" s="8" t="e">
        <f t="shared" ref="D9:D15" si="0">AVERAGE(B9:C9)</f>
        <v>#DIV/0!</v>
      </c>
      <c r="E9" s="9" t="e">
        <f t="shared" ref="E9:E15" si="1">D9-$D$8</f>
        <v>#DIV/0!</v>
      </c>
      <c r="O9" s="38" t="s">
        <v>12</v>
      </c>
      <c r="P9" s="39"/>
      <c r="Q9" s="39"/>
      <c r="R9" s="39"/>
      <c r="S9" s="39"/>
      <c r="T9" s="39"/>
      <c r="U9" s="39"/>
      <c r="V9" s="39"/>
      <c r="W9" s="39"/>
      <c r="X9" s="53"/>
    </row>
    <row r="10" spans="1:24">
      <c r="A10" s="6">
        <v>10</v>
      </c>
      <c r="B10" s="7"/>
      <c r="C10" s="7"/>
      <c r="D10" s="8" t="e">
        <f t="shared" si="0"/>
        <v>#DIV/0!</v>
      </c>
      <c r="E10" s="9" t="e">
        <f t="shared" si="1"/>
        <v>#DIV/0!</v>
      </c>
      <c r="O10" s="40" t="s">
        <v>13</v>
      </c>
      <c r="P10" s="40"/>
      <c r="Q10" s="40"/>
      <c r="R10" s="40"/>
      <c r="S10" s="40"/>
      <c r="T10" s="40"/>
      <c r="U10" s="40"/>
      <c r="V10" s="40"/>
      <c r="W10" s="40"/>
      <c r="X10" s="40"/>
    </row>
    <row r="11" spans="1:24">
      <c r="A11" s="6">
        <v>15</v>
      </c>
      <c r="B11" s="7"/>
      <c r="C11" s="7"/>
      <c r="D11" s="8" t="e">
        <f t="shared" si="0"/>
        <v>#DIV/0!</v>
      </c>
      <c r="E11" s="9" t="e">
        <f t="shared" si="1"/>
        <v>#DIV/0!</v>
      </c>
      <c r="O11" s="35" t="s">
        <v>14</v>
      </c>
      <c r="P11" s="35"/>
      <c r="Q11" s="35"/>
      <c r="R11" s="35"/>
      <c r="S11" s="35"/>
      <c r="T11" s="35"/>
      <c r="U11" s="35"/>
      <c r="V11" s="35"/>
      <c r="W11" s="35"/>
      <c r="X11" s="35"/>
    </row>
    <row r="12" ht="15.75" spans="1:24">
      <c r="A12" s="6">
        <v>20</v>
      </c>
      <c r="B12" s="7"/>
      <c r="C12" s="7"/>
      <c r="D12" s="8" t="e">
        <f t="shared" si="0"/>
        <v>#DIV/0!</v>
      </c>
      <c r="E12" s="9" t="e">
        <f t="shared" si="1"/>
        <v>#DIV/0!</v>
      </c>
      <c r="O12" s="35" t="s">
        <v>15</v>
      </c>
      <c r="P12" s="35"/>
      <c r="Q12" s="35"/>
      <c r="R12" s="35"/>
      <c r="S12" s="35"/>
      <c r="T12" s="35"/>
      <c r="U12" s="35"/>
      <c r="V12" s="35"/>
      <c r="W12" s="35"/>
      <c r="X12" s="35"/>
    </row>
    <row r="13" spans="1:24">
      <c r="A13" s="6">
        <v>25</v>
      </c>
      <c r="B13" s="7"/>
      <c r="C13" s="7"/>
      <c r="D13" s="8" t="e">
        <f t="shared" si="0"/>
        <v>#DIV/0!</v>
      </c>
      <c r="E13" s="9" t="e">
        <f t="shared" si="1"/>
        <v>#DIV/0!</v>
      </c>
      <c r="O13" s="35" t="s">
        <v>16</v>
      </c>
      <c r="P13" s="35"/>
      <c r="Q13" s="35"/>
      <c r="R13" s="35"/>
      <c r="S13" s="35"/>
      <c r="T13" s="35"/>
      <c r="U13" s="35"/>
      <c r="V13" s="35"/>
      <c r="W13" s="35"/>
      <c r="X13" s="35"/>
    </row>
    <row r="14" spans="1:5">
      <c r="A14" s="6">
        <v>30</v>
      </c>
      <c r="B14" s="7"/>
      <c r="C14" s="7"/>
      <c r="D14" s="8" t="e">
        <f t="shared" si="0"/>
        <v>#DIV/0!</v>
      </c>
      <c r="E14" s="9" t="e">
        <f t="shared" si="1"/>
        <v>#DIV/0!</v>
      </c>
    </row>
    <row r="15" spans="1:5">
      <c r="A15" s="6">
        <v>35</v>
      </c>
      <c r="B15" s="7"/>
      <c r="C15" s="7"/>
      <c r="D15" s="8" t="e">
        <f t="shared" si="0"/>
        <v>#DIV/0!</v>
      </c>
      <c r="E15" s="9" t="e">
        <f t="shared" si="1"/>
        <v>#DIV/0!</v>
      </c>
    </row>
    <row r="16" customHeight="1" spans="1:5">
      <c r="A16" s="10" t="s">
        <v>17</v>
      </c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25">
      <c r="A20" s="11"/>
      <c r="B20" s="12" t="s">
        <v>18</v>
      </c>
      <c r="C20" s="13" t="e">
        <f>SLOPE(E8:E15,A8:A15)</f>
        <v>#DIV/0!</v>
      </c>
      <c r="D20" s="14" t="s">
        <v>19</v>
      </c>
      <c r="E20" s="15" t="e">
        <f>INTERCEPT(E8:E15,A8:A15)</f>
        <v>#DIV/0!</v>
      </c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6:25"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ht="33" customHeight="1" spans="1:25">
      <c r="A22" s="16"/>
      <c r="B22" s="17"/>
      <c r="C22" s="18" t="s">
        <v>7</v>
      </c>
      <c r="D22" s="18"/>
      <c r="E22" s="18"/>
      <c r="F22" s="19" t="s">
        <v>8</v>
      </c>
      <c r="G22" s="18" t="s">
        <v>20</v>
      </c>
      <c r="H22" s="18" t="s">
        <v>21</v>
      </c>
      <c r="I22" s="18" t="s">
        <v>22</v>
      </c>
      <c r="J22" s="18" t="s">
        <v>23</v>
      </c>
      <c r="K22" s="18" t="s">
        <v>24</v>
      </c>
      <c r="L22" s="18"/>
      <c r="M22" s="43"/>
      <c r="N22" s="44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ht="23.25" customHeight="1" spans="1:13">
      <c r="A23" s="20" t="s">
        <v>25</v>
      </c>
      <c r="B23" s="21" t="s">
        <v>26</v>
      </c>
      <c r="C23" s="22"/>
      <c r="D23" s="22"/>
      <c r="E23" s="22"/>
      <c r="F23" s="9" t="e">
        <f>AVERAGE(C23:E23)</f>
        <v>#DIV/0!</v>
      </c>
      <c r="G23" s="23" t="e">
        <f>F23-$D$8</f>
        <v>#DIV/0!</v>
      </c>
      <c r="H23" s="24"/>
      <c r="I23" s="24"/>
      <c r="J23" s="46"/>
      <c r="K23" s="47" t="e">
        <f>(G23-$E$20)/$C$20/(H23/I23)*J23</f>
        <v>#DIV/0!</v>
      </c>
      <c r="L23" s="47"/>
      <c r="M23" s="48"/>
    </row>
    <row r="24" spans="1:10">
      <c r="A24" s="25"/>
      <c r="B24" s="26"/>
      <c r="C24" s="26"/>
      <c r="D24" s="25"/>
      <c r="E24" s="25"/>
      <c r="F24" s="26"/>
      <c r="G24" s="26"/>
      <c r="H24" s="26"/>
      <c r="I24" s="26"/>
      <c r="J24" s="25"/>
    </row>
  </sheetData>
  <mergeCells count="21">
    <mergeCell ref="O2:X2"/>
    <mergeCell ref="O5:X5"/>
    <mergeCell ref="O6:X6"/>
    <mergeCell ref="B7:C7"/>
    <mergeCell ref="O7:X7"/>
    <mergeCell ref="O8:X8"/>
    <mergeCell ref="O9:X9"/>
    <mergeCell ref="O10:X10"/>
    <mergeCell ref="O11:X11"/>
    <mergeCell ref="O12:X12"/>
    <mergeCell ref="O13:X13"/>
    <mergeCell ref="P20:Y20"/>
    <mergeCell ref="P21:Y21"/>
    <mergeCell ref="C22:E22"/>
    <mergeCell ref="K22:L22"/>
    <mergeCell ref="P22:Y22"/>
    <mergeCell ref="K23:L23"/>
    <mergeCell ref="A16:E19"/>
    <mergeCell ref="A5:E6"/>
    <mergeCell ref="A1:L3"/>
    <mergeCell ref="O3:X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Cell Total Iron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董晓冰</cp:lastModifiedBy>
  <dcterms:created xsi:type="dcterms:W3CDTF">2006-09-16T00:00:00Z</dcterms:created>
  <dcterms:modified xsi:type="dcterms:W3CDTF">2024-12-09T01:40:35Z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D4A084C6345246AF9240F62F0E76CF87_13</vt:lpwstr>
  </property>
</Properties>
</file>